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560" yWindow="560" windowWidth="25040" windowHeight="16000" tabRatio="500"/>
  </bookViews>
  <sheets>
    <sheet name="Site" sheetId="1" r:id="rId1"/>
    <sheet name="Subj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17" i="1" l="1"/>
  <c r="M117" i="1"/>
  <c r="L117" i="1"/>
  <c r="K117" i="1"/>
  <c r="J117" i="1"/>
  <c r="I117" i="1"/>
  <c r="H117" i="1"/>
  <c r="G117" i="1"/>
  <c r="F117" i="1"/>
  <c r="E117" i="1"/>
  <c r="D117" i="1"/>
  <c r="C117" i="1"/>
  <c r="M116" i="1"/>
  <c r="L116" i="1"/>
  <c r="K116" i="1"/>
  <c r="J116" i="1"/>
  <c r="H116" i="1"/>
  <c r="G116" i="1"/>
  <c r="F116" i="1"/>
  <c r="E116" i="1"/>
  <c r="D116" i="1"/>
  <c r="B117" i="1"/>
  <c r="B116" i="1"/>
  <c r="O116" i="1"/>
  <c r="I30" i="1"/>
  <c r="H30" i="1"/>
  <c r="G30" i="1"/>
  <c r="F30" i="1"/>
  <c r="E30" i="1"/>
  <c r="D30" i="1"/>
  <c r="C30" i="1"/>
  <c r="B30" i="1"/>
  <c r="I164" i="1"/>
  <c r="H164" i="1"/>
  <c r="G164" i="1"/>
  <c r="F164" i="1"/>
  <c r="E164" i="1"/>
  <c r="D164" i="1"/>
  <c r="C164" i="1"/>
  <c r="B164" i="1"/>
  <c r="F146" i="1"/>
  <c r="F125" i="1"/>
  <c r="F129" i="1"/>
  <c r="F128" i="1"/>
  <c r="F127" i="1"/>
  <c r="F126" i="1"/>
  <c r="F124" i="1"/>
  <c r="F123" i="1"/>
  <c r="F122" i="1"/>
  <c r="F121" i="1"/>
  <c r="F135" i="1"/>
  <c r="F134" i="1"/>
  <c r="F133" i="1"/>
  <c r="F132" i="1"/>
  <c r="F131" i="1"/>
  <c r="F139" i="1"/>
  <c r="F138" i="1"/>
  <c r="F137" i="1"/>
  <c r="F143" i="1"/>
  <c r="F142" i="1"/>
  <c r="F141" i="1"/>
  <c r="F147" i="1"/>
  <c r="F145" i="1"/>
  <c r="F154" i="1"/>
  <c r="F153" i="1"/>
  <c r="F152" i="1"/>
  <c r="F151" i="1"/>
  <c r="F150" i="1"/>
  <c r="F149" i="1"/>
  <c r="F157" i="1"/>
  <c r="F156" i="1"/>
  <c r="F159" i="1"/>
</calcChain>
</file>

<file path=xl/sharedStrings.xml><?xml version="1.0" encoding="utf-8"?>
<sst xmlns="http://schemas.openxmlformats.org/spreadsheetml/2006/main" count="646" uniqueCount="137">
  <si>
    <t>sex</t>
  </si>
  <si>
    <t>ethnicity</t>
  </si>
  <si>
    <t>Race</t>
  </si>
  <si>
    <t>subjectID</t>
  </si>
  <si>
    <t>site level</t>
  </si>
  <si>
    <t>aug</t>
  </si>
  <si>
    <t>dec</t>
  </si>
  <si>
    <t>jun</t>
  </si>
  <si>
    <t>apr</t>
  </si>
  <si>
    <t>jan</t>
  </si>
  <si>
    <t>feb</t>
  </si>
  <si>
    <t>may</t>
  </si>
  <si>
    <t>nov</t>
  </si>
  <si>
    <t>sep</t>
  </si>
  <si>
    <t>UNK</t>
  </si>
  <si>
    <t>-</t>
  </si>
  <si>
    <t>m</t>
  </si>
  <si>
    <t>f</t>
  </si>
  <si>
    <t>T</t>
  </si>
  <si>
    <t>male</t>
  </si>
  <si>
    <t>NOT HISPANIC OR LATINO</t>
  </si>
  <si>
    <t>HISPANIC OR LATINO</t>
  </si>
  <si>
    <t>NOT REPORTED</t>
  </si>
  <si>
    <t>UNKNOWN</t>
  </si>
  <si>
    <t>ASIAN</t>
  </si>
  <si>
    <t>AMERICAN INDIAN OR ALASKA NATIVE</t>
  </si>
  <si>
    <t>BLACK OR AFRICAN AMERICAN</t>
  </si>
  <si>
    <t>WHITE</t>
  </si>
  <si>
    <t>NATIVE HAWAIIAN OR OTHER PACIFIC ISLANDER</t>
  </si>
  <si>
    <t>demog</t>
  </si>
  <si>
    <t>vitals</t>
  </si>
  <si>
    <t>conmeds</t>
  </si>
  <si>
    <t>NORWEGIAN</t>
  </si>
  <si>
    <t>Subject 2</t>
  </si>
  <si>
    <t>Subject 3</t>
  </si>
  <si>
    <t>Suject 1</t>
  </si>
  <si>
    <t>ind subj</t>
  </si>
  <si>
    <t>all subjects</t>
  </si>
  <si>
    <t>Demog</t>
  </si>
  <si>
    <t>Vitals</t>
  </si>
  <si>
    <t>BRTHDAT</t>
  </si>
  <si>
    <t>BRTHDY</t>
  </si>
  <si>
    <t>BRTHYR</t>
  </si>
  <si>
    <t>BRTHMO</t>
  </si>
  <si>
    <t>BRTHO</t>
  </si>
  <si>
    <t>VSDAT</t>
  </si>
  <si>
    <t xml:space="preserve">HEIGHT.VSORRES </t>
  </si>
  <si>
    <t xml:space="preserve">WEIGHT.VSORRES </t>
  </si>
  <si>
    <t xml:space="preserve">BP.DIABP.VSORRES </t>
  </si>
  <si>
    <t xml:space="preserve">BP.SYSBP.VSORRES </t>
  </si>
  <si>
    <t xml:space="preserve">BP.VSLOC </t>
  </si>
  <si>
    <t xml:space="preserve">BP.VSPOS </t>
  </si>
  <si>
    <t xml:space="preserve">PULSE.VSORRES </t>
  </si>
  <si>
    <t>PULSE.VSLOC</t>
  </si>
  <si>
    <t xml:space="preserve">PULSE.VSPOS </t>
  </si>
  <si>
    <t xml:space="preserve">TEMP.VSORRES </t>
  </si>
  <si>
    <t xml:space="preserve">TEMP.VSLOC </t>
  </si>
  <si>
    <t xml:space="preserve">FRMSIZE.VSORRES </t>
  </si>
  <si>
    <t>VSDAT determines the visit date rather than a repeating sequence number</t>
  </si>
  <si>
    <t>VSPERF would be assumed to be Y if there is any data</t>
  </si>
  <si>
    <t>Conmeds</t>
  </si>
  <si>
    <t xml:space="preserve">CMTRT </t>
  </si>
  <si>
    <t>CMPRIOR</t>
  </si>
  <si>
    <t>CMROUTE</t>
  </si>
  <si>
    <t>CMDOSFRQ</t>
  </si>
  <si>
    <t>CMDOSE+CMDOSU</t>
  </si>
  <si>
    <t>CMENDAT</t>
  </si>
  <si>
    <t>CMONGO</t>
  </si>
  <si>
    <t>CMSTDAT</t>
  </si>
  <si>
    <t>mediflex</t>
  </si>
  <si>
    <t>tryopenin</t>
  </si>
  <si>
    <t>morodat</t>
  </si>
  <si>
    <t>validatium</t>
  </si>
  <si>
    <t>druguvchoice</t>
  </si>
  <si>
    <t>moronital</t>
  </si>
  <si>
    <t>java</t>
  </si>
  <si>
    <t>nocore</t>
  </si>
  <si>
    <t>zubidium</t>
  </si>
  <si>
    <t>insulin</t>
  </si>
  <si>
    <t>outsulin</t>
  </si>
  <si>
    <t>multiplex</t>
  </si>
  <si>
    <t>moneypen</t>
  </si>
  <si>
    <t>omnicef</t>
  </si>
  <si>
    <t>lopid</t>
  </si>
  <si>
    <t>valtrex</t>
  </si>
  <si>
    <t>cognex</t>
  </si>
  <si>
    <t>fhirstuff</t>
  </si>
  <si>
    <t>dialysis</t>
  </si>
  <si>
    <t>SUBCUTANEOUS</t>
  </si>
  <si>
    <t>TID</t>
  </si>
  <si>
    <t>4.MG</t>
  </si>
  <si>
    <t>8.UG</t>
  </si>
  <si>
    <t>PRN</t>
  </si>
  <si>
    <t xml:space="preserve">RECTAL </t>
  </si>
  <si>
    <t>QID</t>
  </si>
  <si>
    <t>QM</t>
  </si>
  <si>
    <t>TOPICAL</t>
  </si>
  <si>
    <t>2.ML</t>
  </si>
  <si>
    <t>4.ML</t>
  </si>
  <si>
    <t>3.UG</t>
  </si>
  <si>
    <t>TRANSDERMAL</t>
  </si>
  <si>
    <t>2.UG</t>
  </si>
  <si>
    <t>5.UG</t>
  </si>
  <si>
    <t>NASAL</t>
  </si>
  <si>
    <t>1.G</t>
  </si>
  <si>
    <t>2.G</t>
  </si>
  <si>
    <t>4.G</t>
  </si>
  <si>
    <t>INTRAMUSCULAR</t>
  </si>
  <si>
    <t>1.UG</t>
  </si>
  <si>
    <t>INTRAPERITONEAL</t>
  </si>
  <si>
    <t xml:space="preserve">QOD </t>
  </si>
  <si>
    <t>1.IU</t>
  </si>
  <si>
    <t>QOD</t>
  </si>
  <si>
    <t>10000.UG</t>
  </si>
  <si>
    <t>INTRAOCULAR</t>
  </si>
  <si>
    <t>ORAL</t>
  </si>
  <si>
    <t>BID</t>
  </si>
  <si>
    <t>500.ML</t>
  </si>
  <si>
    <t>3.ML</t>
  </si>
  <si>
    <t>INTRALESIONAL</t>
  </si>
  <si>
    <t>1.ML</t>
  </si>
  <si>
    <t>IU</t>
  </si>
  <si>
    <t>12.ML</t>
  </si>
  <si>
    <t>UI</t>
  </si>
  <si>
    <t>9.UG</t>
  </si>
  <si>
    <t>5.MG</t>
  </si>
  <si>
    <t>4.UG</t>
  </si>
  <si>
    <t>5.G</t>
  </si>
  <si>
    <t>20.ML</t>
  </si>
  <si>
    <t>80.UG</t>
  </si>
  <si>
    <t>nonblank</t>
  </si>
  <si>
    <t>score</t>
  </si>
  <si>
    <t xml:space="preserve">BRACHIAL ARTERY </t>
  </si>
  <si>
    <t>SITTING</t>
  </si>
  <si>
    <t>RADIAL ARTERY</t>
  </si>
  <si>
    <t xml:space="preserve">SITTING </t>
  </si>
  <si>
    <t xml:space="preserve">AXILLA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</si>
</sst>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d\-mmm\-yyyy;@"/>
  </numFmts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Tahoma"/>
    </font>
    <font>
      <sz val="12"/>
      <color rgb="FF000000"/>
      <name val="Calibri"/>
      <family val="2"/>
      <scheme val="minor"/>
    </font>
    <font>
      <sz val="11"/>
      <color rgb="FF000000"/>
      <name val="Taho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165" fontId="0" fillId="0" borderId="0" xfId="0" applyNumberFormat="1"/>
    <xf numFmtId="0" fontId="3" fillId="0" borderId="0" xfId="0" applyFont="1"/>
    <xf numFmtId="0" fontId="4" fillId="0" borderId="0" xfId="0" applyFont="1"/>
    <xf numFmtId="2" fontId="0" fillId="0" borderId="0" xfId="0" applyNumberFormat="1"/>
    <xf numFmtId="0" fontId="5" fillId="0" borderId="0" xfId="0" applyFont="1"/>
    <xf numFmtId="1" fontId="0" fillId="0" borderId="0" xfId="0" applyNumberFormat="1"/>
  </cellXfs>
  <cellStyles count="2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164"/>
  <sheetViews>
    <sheetView tabSelected="1" workbookViewId="0">
      <selection activeCell="A118" sqref="A118"/>
    </sheetView>
  </sheetViews>
  <sheetFormatPr baseColWidth="10" defaultRowHeight="15" x14ac:dyDescent="0"/>
  <cols>
    <col min="2" max="2" width="12.83203125" customWidth="1"/>
    <col min="3" max="3" width="16.6640625" customWidth="1"/>
    <col min="4" max="4" width="17.6640625" customWidth="1"/>
    <col min="5" max="6" width="16.6640625" customWidth="1"/>
    <col min="7" max="7" width="19.5" customWidth="1"/>
    <col min="8" max="8" width="25.83203125" customWidth="1"/>
    <col min="9" max="9" width="40.83203125" customWidth="1"/>
    <col min="10" max="10" width="17.5" customWidth="1"/>
    <col min="11" max="11" width="16.33203125" customWidth="1"/>
    <col min="12" max="12" width="17.33203125" customWidth="1"/>
    <col min="13" max="13" width="15.5" customWidth="1"/>
    <col min="14" max="14" width="16.33203125" customWidth="1"/>
  </cols>
  <sheetData>
    <row r="4" spans="1:9">
      <c r="A4" t="s">
        <v>4</v>
      </c>
    </row>
    <row r="5" spans="1:9">
      <c r="A5" t="s">
        <v>38</v>
      </c>
    </row>
    <row r="6" spans="1:9">
      <c r="A6" t="s">
        <v>3</v>
      </c>
      <c r="B6" t="s">
        <v>41</v>
      </c>
      <c r="C6" t="s">
        <v>43</v>
      </c>
      <c r="D6" t="s">
        <v>42</v>
      </c>
      <c r="E6" t="s">
        <v>40</v>
      </c>
      <c r="F6" t="s">
        <v>44</v>
      </c>
      <c r="G6" t="s">
        <v>0</v>
      </c>
      <c r="H6" t="s">
        <v>1</v>
      </c>
      <c r="I6" t="s">
        <v>2</v>
      </c>
    </row>
    <row r="7" spans="1:9">
      <c r="A7">
        <v>1</v>
      </c>
      <c r="B7">
        <v>10</v>
      </c>
      <c r="C7" t="s">
        <v>5</v>
      </c>
      <c r="D7">
        <v>1982</v>
      </c>
      <c r="G7" t="s">
        <v>16</v>
      </c>
      <c r="H7" t="s">
        <v>20</v>
      </c>
      <c r="I7" t="s">
        <v>24</v>
      </c>
    </row>
    <row r="8" spans="1:9">
      <c r="A8">
        <v>2</v>
      </c>
      <c r="B8">
        <v>4</v>
      </c>
      <c r="C8" t="s">
        <v>6</v>
      </c>
      <c r="D8">
        <v>1962</v>
      </c>
      <c r="G8" t="s">
        <v>17</v>
      </c>
      <c r="H8" t="s">
        <v>21</v>
      </c>
      <c r="I8" t="s">
        <v>27</v>
      </c>
    </row>
    <row r="9" spans="1:9">
      <c r="A9">
        <v>3</v>
      </c>
      <c r="B9">
        <v>1</v>
      </c>
      <c r="C9" t="s">
        <v>7</v>
      </c>
      <c r="D9">
        <v>1955</v>
      </c>
      <c r="G9" t="s">
        <v>17</v>
      </c>
      <c r="H9" t="s">
        <v>22</v>
      </c>
      <c r="I9" t="s">
        <v>26</v>
      </c>
    </row>
    <row r="10" spans="1:9">
      <c r="A10">
        <v>4</v>
      </c>
      <c r="B10">
        <v>7</v>
      </c>
      <c r="C10" t="s">
        <v>8</v>
      </c>
      <c r="D10">
        <v>1976</v>
      </c>
      <c r="G10" t="s">
        <v>17</v>
      </c>
      <c r="H10" t="s">
        <v>20</v>
      </c>
      <c r="I10" t="s">
        <v>27</v>
      </c>
    </row>
    <row r="11" spans="1:9">
      <c r="A11">
        <v>5</v>
      </c>
      <c r="B11">
        <v>18</v>
      </c>
      <c r="D11">
        <v>1982</v>
      </c>
      <c r="G11" t="s">
        <v>16</v>
      </c>
      <c r="H11" t="s">
        <v>20</v>
      </c>
      <c r="I11" t="s">
        <v>25</v>
      </c>
    </row>
    <row r="12" spans="1:9">
      <c r="A12">
        <v>6</v>
      </c>
      <c r="B12">
        <v>29</v>
      </c>
      <c r="C12" t="s">
        <v>9</v>
      </c>
      <c r="D12">
        <v>1972</v>
      </c>
      <c r="G12">
        <v>1</v>
      </c>
      <c r="H12" t="s">
        <v>23</v>
      </c>
      <c r="I12" t="s">
        <v>27</v>
      </c>
    </row>
    <row r="13" spans="1:9">
      <c r="A13">
        <v>7</v>
      </c>
      <c r="C13" t="s">
        <v>10</v>
      </c>
      <c r="D13">
        <v>1980</v>
      </c>
      <c r="H13" t="s">
        <v>20</v>
      </c>
      <c r="I13">
        <v>1</v>
      </c>
    </row>
    <row r="14" spans="1:9">
      <c r="A14">
        <v>8</v>
      </c>
      <c r="B14">
        <v>30</v>
      </c>
      <c r="C14" t="s">
        <v>8</v>
      </c>
      <c r="D14">
        <v>1981</v>
      </c>
      <c r="G14" t="s">
        <v>18</v>
      </c>
      <c r="H14" t="s">
        <v>21</v>
      </c>
      <c r="I14" t="s">
        <v>24</v>
      </c>
    </row>
    <row r="15" spans="1:9">
      <c r="A15">
        <v>9</v>
      </c>
      <c r="B15">
        <v>5</v>
      </c>
      <c r="C15" t="s">
        <v>11</v>
      </c>
      <c r="D15">
        <v>1989</v>
      </c>
      <c r="G15">
        <v>1</v>
      </c>
      <c r="H15" t="s">
        <v>20</v>
      </c>
      <c r="I15" t="s">
        <v>26</v>
      </c>
    </row>
    <row r="16" spans="1:9">
      <c r="A16">
        <v>10</v>
      </c>
      <c r="B16" t="s">
        <v>14</v>
      </c>
      <c r="C16" t="s">
        <v>12</v>
      </c>
      <c r="D16">
        <v>1979</v>
      </c>
      <c r="G16" t="s">
        <v>16</v>
      </c>
      <c r="H16" t="s">
        <v>32</v>
      </c>
      <c r="I16" t="s">
        <v>26</v>
      </c>
    </row>
    <row r="17" spans="1:9">
      <c r="A17">
        <v>11</v>
      </c>
      <c r="B17">
        <v>12</v>
      </c>
      <c r="C17" t="s">
        <v>8</v>
      </c>
      <c r="D17">
        <v>1975</v>
      </c>
      <c r="G17" t="s">
        <v>17</v>
      </c>
      <c r="H17" t="s">
        <v>20</v>
      </c>
      <c r="I17" t="s">
        <v>28</v>
      </c>
    </row>
    <row r="18" spans="1:9">
      <c r="A18">
        <v>12</v>
      </c>
      <c r="B18">
        <v>15</v>
      </c>
      <c r="C18" t="s">
        <v>11</v>
      </c>
      <c r="D18">
        <v>1975</v>
      </c>
      <c r="G18" t="s">
        <v>16</v>
      </c>
      <c r="H18" t="s">
        <v>22</v>
      </c>
    </row>
    <row r="19" spans="1:9">
      <c r="A19">
        <v>13</v>
      </c>
      <c r="B19">
        <v>18</v>
      </c>
      <c r="C19" t="s">
        <v>12</v>
      </c>
      <c r="D19">
        <v>1962</v>
      </c>
      <c r="G19" t="s">
        <v>16</v>
      </c>
      <c r="H19" t="s">
        <v>20</v>
      </c>
      <c r="I19" t="s">
        <v>27</v>
      </c>
    </row>
    <row r="20" spans="1:9">
      <c r="A20">
        <v>14</v>
      </c>
      <c r="B20">
        <v>32</v>
      </c>
      <c r="C20">
        <v>1</v>
      </c>
      <c r="D20">
        <v>1953</v>
      </c>
      <c r="G20" t="s">
        <v>19</v>
      </c>
      <c r="H20" t="s">
        <v>21</v>
      </c>
      <c r="I20" t="s">
        <v>24</v>
      </c>
    </row>
    <row r="21" spans="1:9">
      <c r="A21">
        <v>15</v>
      </c>
      <c r="B21">
        <v>18</v>
      </c>
      <c r="C21" t="s">
        <v>5</v>
      </c>
      <c r="D21">
        <v>1941</v>
      </c>
      <c r="G21" t="s">
        <v>16</v>
      </c>
      <c r="H21" t="s">
        <v>21</v>
      </c>
      <c r="I21" t="s">
        <v>26</v>
      </c>
    </row>
    <row r="22" spans="1:9">
      <c r="A22">
        <v>16</v>
      </c>
      <c r="B22">
        <v>3</v>
      </c>
      <c r="C22" t="s">
        <v>5</v>
      </c>
      <c r="D22">
        <v>1990</v>
      </c>
      <c r="G22" t="s">
        <v>17</v>
      </c>
      <c r="I22" t="s">
        <v>26</v>
      </c>
    </row>
    <row r="23" spans="1:9">
      <c r="A23">
        <v>17</v>
      </c>
      <c r="B23">
        <v>9</v>
      </c>
      <c r="C23" t="s">
        <v>13</v>
      </c>
      <c r="D23">
        <v>1908</v>
      </c>
      <c r="G23" t="s">
        <v>16</v>
      </c>
      <c r="H23" t="s">
        <v>20</v>
      </c>
      <c r="I23" t="s">
        <v>27</v>
      </c>
    </row>
    <row r="24" spans="1:9">
      <c r="A24">
        <v>18</v>
      </c>
      <c r="B24">
        <v>10</v>
      </c>
      <c r="C24" t="s">
        <v>14</v>
      </c>
      <c r="D24">
        <v>1972</v>
      </c>
      <c r="G24" t="s">
        <v>17</v>
      </c>
      <c r="H24" t="s">
        <v>21</v>
      </c>
      <c r="I24" t="s">
        <v>24</v>
      </c>
    </row>
    <row r="25" spans="1:9">
      <c r="A25">
        <v>19</v>
      </c>
      <c r="B25">
        <v>8</v>
      </c>
      <c r="C25" t="s">
        <v>15</v>
      </c>
      <c r="D25">
        <v>19</v>
      </c>
      <c r="G25" t="s">
        <v>17</v>
      </c>
      <c r="H25" t="s">
        <v>20</v>
      </c>
      <c r="I25" t="s">
        <v>26</v>
      </c>
    </row>
    <row r="26" spans="1:9">
      <c r="A26">
        <v>20</v>
      </c>
      <c r="B26">
        <v>1</v>
      </c>
      <c r="C26" t="s">
        <v>11</v>
      </c>
      <c r="D26">
        <v>1974</v>
      </c>
      <c r="G26" t="s">
        <v>16</v>
      </c>
      <c r="H26" t="s">
        <v>21</v>
      </c>
      <c r="I26" t="s">
        <v>24</v>
      </c>
    </row>
    <row r="29" spans="1:9">
      <c r="A29" t="s">
        <v>130</v>
      </c>
      <c r="B29">
        <v>19</v>
      </c>
      <c r="C29">
        <v>18</v>
      </c>
      <c r="D29">
        <v>20</v>
      </c>
      <c r="G29">
        <v>19</v>
      </c>
      <c r="H29">
        <v>19</v>
      </c>
      <c r="I29">
        <v>19</v>
      </c>
    </row>
    <row r="30" spans="1:9">
      <c r="A30" t="s">
        <v>131</v>
      </c>
      <c r="B30">
        <f>SUM(B29/20)</f>
        <v>0.95</v>
      </c>
      <c r="C30">
        <f>SUM(C29/20)</f>
        <v>0.9</v>
      </c>
      <c r="D30">
        <f>SUM(D29/20)</f>
        <v>1</v>
      </c>
      <c r="E30">
        <f>SUM(E29/20)</f>
        <v>0</v>
      </c>
      <c r="F30">
        <f>SUM(F29/20)</f>
        <v>0</v>
      </c>
      <c r="G30">
        <f>SUM(G29/20)</f>
        <v>0.95</v>
      </c>
      <c r="H30">
        <f>SUM(H29/20)</f>
        <v>0.95</v>
      </c>
      <c r="I30">
        <f>SUM(I29/20)</f>
        <v>0.95</v>
      </c>
    </row>
    <row r="32" spans="1:9">
      <c r="A32" t="s">
        <v>39</v>
      </c>
      <c r="B32" t="s">
        <v>58</v>
      </c>
    </row>
    <row r="33" spans="1:15">
      <c r="B33" t="s">
        <v>59</v>
      </c>
    </row>
    <row r="34" spans="1:15">
      <c r="A34" t="s">
        <v>3</v>
      </c>
      <c r="B34" t="s">
        <v>45</v>
      </c>
      <c r="C34" t="s">
        <v>46</v>
      </c>
      <c r="D34" t="s">
        <v>47</v>
      </c>
      <c r="E34" t="s">
        <v>48</v>
      </c>
      <c r="F34" t="s">
        <v>49</v>
      </c>
      <c r="G34" t="s">
        <v>50</v>
      </c>
      <c r="H34" t="s">
        <v>51</v>
      </c>
      <c r="I34" t="s">
        <v>52</v>
      </c>
      <c r="J34" t="s">
        <v>53</v>
      </c>
      <c r="K34" t="s">
        <v>54</v>
      </c>
      <c r="L34" t="s">
        <v>55</v>
      </c>
      <c r="M34" t="s">
        <v>56</v>
      </c>
      <c r="N34" t="s">
        <v>57</v>
      </c>
    </row>
    <row r="35" spans="1:15">
      <c r="A35">
        <v>1</v>
      </c>
      <c r="B35" s="1">
        <v>36903</v>
      </c>
      <c r="C35">
        <v>72</v>
      </c>
      <c r="D35">
        <v>256</v>
      </c>
      <c r="E35">
        <v>72</v>
      </c>
      <c r="F35">
        <v>118</v>
      </c>
      <c r="G35" s="2" t="s">
        <v>132</v>
      </c>
      <c r="H35" s="2" t="s">
        <v>133</v>
      </c>
      <c r="I35">
        <v>45</v>
      </c>
      <c r="J35" s="2" t="s">
        <v>134</v>
      </c>
      <c r="K35" s="2" t="s">
        <v>135</v>
      </c>
      <c r="L35">
        <v>98</v>
      </c>
      <c r="M35" s="2" t="s">
        <v>136</v>
      </c>
      <c r="N35" s="2"/>
      <c r="O35">
        <v>1</v>
      </c>
    </row>
    <row r="36" spans="1:15">
      <c r="A36">
        <v>1</v>
      </c>
      <c r="B36" s="1">
        <v>37564</v>
      </c>
      <c r="C36">
        <v>72</v>
      </c>
      <c r="D36">
        <v>253</v>
      </c>
      <c r="E36">
        <v>72</v>
      </c>
      <c r="F36">
        <v>118</v>
      </c>
      <c r="G36" s="2" t="s">
        <v>132</v>
      </c>
      <c r="H36" s="2" t="s">
        <v>133</v>
      </c>
      <c r="I36">
        <v>45</v>
      </c>
      <c r="J36" s="2" t="s">
        <v>134</v>
      </c>
      <c r="K36" s="2" t="s">
        <v>135</v>
      </c>
      <c r="L36">
        <v>98</v>
      </c>
      <c r="M36" s="2" t="s">
        <v>136</v>
      </c>
      <c r="N36" s="2"/>
      <c r="O36">
        <v>1</v>
      </c>
    </row>
    <row r="37" spans="1:15">
      <c r="A37">
        <v>1</v>
      </c>
      <c r="B37" s="1">
        <v>33014</v>
      </c>
      <c r="C37">
        <v>72</v>
      </c>
      <c r="D37">
        <v>255</v>
      </c>
      <c r="E37">
        <v>72</v>
      </c>
      <c r="F37">
        <v>118</v>
      </c>
      <c r="G37" s="2" t="s">
        <v>132</v>
      </c>
      <c r="H37" s="2" t="s">
        <v>133</v>
      </c>
      <c r="I37">
        <v>45</v>
      </c>
      <c r="J37" s="2" t="s">
        <v>134</v>
      </c>
      <c r="K37" s="2" t="s">
        <v>135</v>
      </c>
      <c r="L37">
        <v>98</v>
      </c>
      <c r="M37" s="2" t="s">
        <v>136</v>
      </c>
      <c r="N37" s="2"/>
      <c r="O37">
        <v>1</v>
      </c>
    </row>
    <row r="38" spans="1:15">
      <c r="A38">
        <v>1</v>
      </c>
      <c r="B38" s="1">
        <v>36903</v>
      </c>
      <c r="C38">
        <v>72</v>
      </c>
      <c r="D38">
        <v>262</v>
      </c>
      <c r="E38">
        <v>72</v>
      </c>
      <c r="F38">
        <v>118</v>
      </c>
      <c r="G38" s="2" t="s">
        <v>132</v>
      </c>
      <c r="H38" s="2" t="s">
        <v>133</v>
      </c>
      <c r="I38">
        <v>45</v>
      </c>
      <c r="J38" s="2" t="s">
        <v>134</v>
      </c>
      <c r="K38" s="2" t="s">
        <v>135</v>
      </c>
      <c r="L38">
        <v>98</v>
      </c>
      <c r="M38" s="2" t="s">
        <v>136</v>
      </c>
      <c r="N38" s="2"/>
      <c r="O38">
        <v>1</v>
      </c>
    </row>
    <row r="39" spans="1:15">
      <c r="A39">
        <v>1</v>
      </c>
      <c r="B39" s="1">
        <v>34842</v>
      </c>
      <c r="C39">
        <v>72</v>
      </c>
      <c r="D39">
        <v>258</v>
      </c>
      <c r="E39">
        <v>72</v>
      </c>
      <c r="F39">
        <v>118</v>
      </c>
      <c r="G39" s="2" t="s">
        <v>132</v>
      </c>
      <c r="H39" s="2" t="s">
        <v>133</v>
      </c>
      <c r="I39">
        <v>45</v>
      </c>
      <c r="J39" s="2" t="s">
        <v>134</v>
      </c>
      <c r="K39" s="2" t="s">
        <v>135</v>
      </c>
      <c r="L39">
        <v>98</v>
      </c>
      <c r="M39" s="2" t="s">
        <v>136</v>
      </c>
      <c r="N39" s="2"/>
      <c r="O39">
        <v>1</v>
      </c>
    </row>
    <row r="40" spans="1:15">
      <c r="A40">
        <v>2</v>
      </c>
      <c r="B40" s="1">
        <v>38812</v>
      </c>
      <c r="C40">
        <v>64</v>
      </c>
      <c r="D40">
        <v>145</v>
      </c>
      <c r="E40">
        <v>72</v>
      </c>
      <c r="F40">
        <v>118</v>
      </c>
      <c r="G40" s="2" t="s">
        <v>132</v>
      </c>
      <c r="H40" s="2" t="s">
        <v>133</v>
      </c>
      <c r="I40">
        <v>45</v>
      </c>
      <c r="J40" s="2" t="s">
        <v>134</v>
      </c>
      <c r="K40" s="2" t="s">
        <v>135</v>
      </c>
      <c r="L40">
        <v>98</v>
      </c>
      <c r="M40" s="2" t="s">
        <v>136</v>
      </c>
      <c r="N40" s="2"/>
      <c r="O40">
        <v>1</v>
      </c>
    </row>
    <row r="41" spans="1:15">
      <c r="A41">
        <v>2</v>
      </c>
      <c r="B41" s="1">
        <v>42420</v>
      </c>
      <c r="C41">
        <v>64</v>
      </c>
      <c r="D41">
        <v>142</v>
      </c>
      <c r="E41">
        <v>72</v>
      </c>
      <c r="F41">
        <v>118</v>
      </c>
      <c r="G41" s="2" t="s">
        <v>132</v>
      </c>
      <c r="H41" s="2" t="s">
        <v>133</v>
      </c>
      <c r="I41">
        <v>45</v>
      </c>
      <c r="J41" s="2" t="s">
        <v>134</v>
      </c>
      <c r="K41" s="2" t="s">
        <v>135</v>
      </c>
      <c r="L41">
        <v>98</v>
      </c>
      <c r="M41" s="2" t="s">
        <v>136</v>
      </c>
      <c r="N41" s="2"/>
      <c r="O41">
        <v>1</v>
      </c>
    </row>
    <row r="42" spans="1:15">
      <c r="A42">
        <v>2</v>
      </c>
      <c r="B42" s="1">
        <v>36616</v>
      </c>
      <c r="C42">
        <v>64</v>
      </c>
      <c r="D42">
        <v>143</v>
      </c>
      <c r="E42">
        <v>72</v>
      </c>
      <c r="F42">
        <v>118</v>
      </c>
      <c r="G42" s="2" t="s">
        <v>132</v>
      </c>
      <c r="H42" s="2" t="s">
        <v>133</v>
      </c>
      <c r="I42">
        <v>45</v>
      </c>
      <c r="J42" s="2" t="s">
        <v>134</v>
      </c>
      <c r="K42" s="2" t="s">
        <v>135</v>
      </c>
      <c r="L42">
        <v>98</v>
      </c>
      <c r="M42" s="2" t="s">
        <v>136</v>
      </c>
      <c r="N42" s="2"/>
      <c r="O42">
        <v>1</v>
      </c>
    </row>
    <row r="43" spans="1:15">
      <c r="A43">
        <v>2</v>
      </c>
      <c r="B43" s="1"/>
      <c r="C43">
        <v>64</v>
      </c>
      <c r="D43">
        <v>174</v>
      </c>
      <c r="E43">
        <v>72</v>
      </c>
      <c r="F43">
        <v>118</v>
      </c>
      <c r="G43" s="2" t="s">
        <v>132</v>
      </c>
      <c r="H43" s="2" t="s">
        <v>133</v>
      </c>
      <c r="I43">
        <v>45</v>
      </c>
      <c r="J43" s="2" t="s">
        <v>134</v>
      </c>
      <c r="K43" s="2" t="s">
        <v>135</v>
      </c>
      <c r="L43">
        <v>98</v>
      </c>
      <c r="M43" s="2" t="s">
        <v>136</v>
      </c>
      <c r="O43">
        <v>1</v>
      </c>
    </row>
    <row r="44" spans="1:15">
      <c r="A44">
        <v>3</v>
      </c>
      <c r="B44" s="1">
        <v>38040</v>
      </c>
      <c r="C44">
        <v>70</v>
      </c>
      <c r="D44">
        <v>220</v>
      </c>
      <c r="E44">
        <v>72</v>
      </c>
      <c r="F44">
        <v>118</v>
      </c>
      <c r="G44" s="2" t="s">
        <v>132</v>
      </c>
      <c r="H44" s="2" t="s">
        <v>133</v>
      </c>
      <c r="I44">
        <v>45</v>
      </c>
      <c r="J44" s="2" t="s">
        <v>134</v>
      </c>
      <c r="K44" s="2" t="s">
        <v>135</v>
      </c>
      <c r="L44">
        <v>98</v>
      </c>
      <c r="M44" s="2" t="s">
        <v>136</v>
      </c>
      <c r="O44">
        <v>1</v>
      </c>
    </row>
    <row r="45" spans="1:15">
      <c r="A45">
        <v>3</v>
      </c>
      <c r="B45" s="1">
        <v>40002</v>
      </c>
      <c r="C45">
        <v>70</v>
      </c>
      <c r="D45">
        <v>218</v>
      </c>
      <c r="E45">
        <v>72</v>
      </c>
      <c r="F45">
        <v>118</v>
      </c>
      <c r="G45" s="2" t="s">
        <v>132</v>
      </c>
      <c r="H45" s="2" t="s">
        <v>133</v>
      </c>
      <c r="I45">
        <v>45</v>
      </c>
      <c r="J45" s="2"/>
      <c r="L45">
        <v>98</v>
      </c>
      <c r="M45" s="2"/>
      <c r="O45">
        <v>1</v>
      </c>
    </row>
    <row r="46" spans="1:15">
      <c r="A46">
        <v>3</v>
      </c>
      <c r="B46" s="1">
        <v>35831</v>
      </c>
      <c r="C46">
        <v>70</v>
      </c>
      <c r="D46">
        <v>219</v>
      </c>
      <c r="E46">
        <v>72</v>
      </c>
      <c r="F46">
        <v>120</v>
      </c>
      <c r="G46" s="2" t="s">
        <v>132</v>
      </c>
      <c r="I46">
        <v>45</v>
      </c>
      <c r="J46" s="2" t="s">
        <v>134</v>
      </c>
      <c r="K46" s="2" t="s">
        <v>135</v>
      </c>
      <c r="L46">
        <v>98</v>
      </c>
      <c r="M46" s="2" t="s">
        <v>136</v>
      </c>
      <c r="O46">
        <v>1</v>
      </c>
    </row>
    <row r="47" spans="1:15">
      <c r="A47">
        <v>3</v>
      </c>
      <c r="B47" s="1">
        <v>38477</v>
      </c>
      <c r="C47">
        <v>70</v>
      </c>
      <c r="D47">
        <v>216</v>
      </c>
      <c r="E47">
        <v>72</v>
      </c>
      <c r="I47">
        <v>45</v>
      </c>
      <c r="J47" s="2" t="s">
        <v>134</v>
      </c>
      <c r="K47" s="2" t="s">
        <v>135</v>
      </c>
      <c r="L47">
        <v>98</v>
      </c>
      <c r="M47" s="2" t="s">
        <v>136</v>
      </c>
      <c r="O47">
        <v>1</v>
      </c>
    </row>
    <row r="48" spans="1:15">
      <c r="A48">
        <v>4</v>
      </c>
      <c r="B48" s="1">
        <v>41193</v>
      </c>
      <c r="C48">
        <v>65</v>
      </c>
      <c r="D48">
        <v>185</v>
      </c>
      <c r="E48">
        <v>72</v>
      </c>
      <c r="I48">
        <v>45</v>
      </c>
      <c r="J48" s="2" t="s">
        <v>134</v>
      </c>
      <c r="K48" s="2" t="s">
        <v>135</v>
      </c>
      <c r="L48">
        <v>98</v>
      </c>
      <c r="M48" s="2" t="s">
        <v>136</v>
      </c>
      <c r="O48">
        <v>1</v>
      </c>
    </row>
    <row r="49" spans="1:15">
      <c r="A49">
        <v>4</v>
      </c>
      <c r="B49" s="1">
        <v>41590</v>
      </c>
      <c r="C49">
        <v>56</v>
      </c>
      <c r="D49">
        <v>188</v>
      </c>
      <c r="E49">
        <v>72</v>
      </c>
      <c r="I49">
        <v>45</v>
      </c>
      <c r="J49" s="2" t="s">
        <v>134</v>
      </c>
      <c r="K49" s="2" t="s">
        <v>135</v>
      </c>
      <c r="L49">
        <v>98</v>
      </c>
      <c r="M49" s="2" t="s">
        <v>136</v>
      </c>
      <c r="O49">
        <v>1</v>
      </c>
    </row>
    <row r="50" spans="1:15">
      <c r="A50">
        <v>4</v>
      </c>
      <c r="B50" s="1">
        <v>33972</v>
      </c>
      <c r="C50">
        <v>65</v>
      </c>
      <c r="D50">
        <v>184</v>
      </c>
      <c r="E50">
        <v>72</v>
      </c>
      <c r="F50">
        <v>120</v>
      </c>
      <c r="G50" s="2" t="s">
        <v>132</v>
      </c>
      <c r="H50" s="2" t="s">
        <v>133</v>
      </c>
      <c r="I50">
        <v>45</v>
      </c>
      <c r="J50" s="2" t="s">
        <v>134</v>
      </c>
      <c r="K50" s="2" t="s">
        <v>135</v>
      </c>
      <c r="L50">
        <v>98</v>
      </c>
      <c r="M50" s="2" t="s">
        <v>136</v>
      </c>
      <c r="O50">
        <v>1</v>
      </c>
    </row>
    <row r="51" spans="1:15">
      <c r="A51">
        <v>4</v>
      </c>
      <c r="B51" s="1">
        <v>38752</v>
      </c>
      <c r="C51">
        <v>65</v>
      </c>
      <c r="D51">
        <v>183</v>
      </c>
      <c r="E51">
        <v>72</v>
      </c>
      <c r="F51">
        <v>120</v>
      </c>
      <c r="G51" s="2" t="s">
        <v>132</v>
      </c>
      <c r="H51" s="2" t="s">
        <v>133</v>
      </c>
      <c r="I51">
        <v>45</v>
      </c>
      <c r="J51" s="2" t="s">
        <v>134</v>
      </c>
      <c r="K51" s="2" t="s">
        <v>135</v>
      </c>
      <c r="L51">
        <v>98</v>
      </c>
      <c r="M51" s="2" t="s">
        <v>136</v>
      </c>
      <c r="O51">
        <v>1</v>
      </c>
    </row>
    <row r="52" spans="1:15">
      <c r="A52">
        <v>5</v>
      </c>
      <c r="B52" s="1"/>
      <c r="D52">
        <v>196</v>
      </c>
      <c r="E52">
        <v>72</v>
      </c>
      <c r="F52">
        <v>120</v>
      </c>
      <c r="G52" s="2" t="s">
        <v>132</v>
      </c>
      <c r="H52" s="2" t="s">
        <v>133</v>
      </c>
      <c r="I52">
        <v>45</v>
      </c>
      <c r="J52" s="2" t="s">
        <v>134</v>
      </c>
      <c r="K52" s="2" t="s">
        <v>135</v>
      </c>
      <c r="L52">
        <v>98</v>
      </c>
      <c r="M52" s="2" t="s">
        <v>136</v>
      </c>
      <c r="O52">
        <v>1</v>
      </c>
    </row>
    <row r="53" spans="1:15">
      <c r="A53">
        <v>5</v>
      </c>
      <c r="B53" s="1">
        <v>36225</v>
      </c>
      <c r="C53">
        <v>68</v>
      </c>
      <c r="D53">
        <v>193</v>
      </c>
      <c r="E53">
        <v>72</v>
      </c>
      <c r="F53">
        <v>120</v>
      </c>
      <c r="G53" s="2" t="s">
        <v>132</v>
      </c>
      <c r="H53" s="2" t="s">
        <v>133</v>
      </c>
      <c r="I53">
        <v>45</v>
      </c>
      <c r="J53" s="2" t="s">
        <v>134</v>
      </c>
      <c r="K53" s="2" t="s">
        <v>135</v>
      </c>
      <c r="L53">
        <v>98</v>
      </c>
      <c r="M53" s="2" t="s">
        <v>136</v>
      </c>
      <c r="O53">
        <v>1</v>
      </c>
    </row>
    <row r="54" spans="1:15">
      <c r="A54">
        <v>5</v>
      </c>
      <c r="B54" s="1">
        <v>28679</v>
      </c>
      <c r="C54">
        <v>68</v>
      </c>
      <c r="D54">
        <v>193</v>
      </c>
      <c r="E54">
        <v>72</v>
      </c>
      <c r="F54">
        <v>120</v>
      </c>
      <c r="G54" s="2" t="s">
        <v>132</v>
      </c>
      <c r="H54" s="2" t="s">
        <v>133</v>
      </c>
      <c r="I54">
        <v>45</v>
      </c>
      <c r="J54" s="2" t="s">
        <v>134</v>
      </c>
      <c r="K54" s="2" t="s">
        <v>135</v>
      </c>
      <c r="L54">
        <v>98</v>
      </c>
      <c r="M54" s="2" t="s">
        <v>136</v>
      </c>
      <c r="O54">
        <v>1</v>
      </c>
    </row>
    <row r="55" spans="1:15">
      <c r="A55">
        <v>5</v>
      </c>
      <c r="B55" s="1">
        <v>41162</v>
      </c>
      <c r="C55">
        <v>68</v>
      </c>
      <c r="D55">
        <v>193</v>
      </c>
      <c r="E55">
        <v>72</v>
      </c>
      <c r="F55">
        <v>120</v>
      </c>
      <c r="G55" s="2" t="s">
        <v>132</v>
      </c>
      <c r="H55" s="2" t="s">
        <v>133</v>
      </c>
      <c r="I55">
        <v>45</v>
      </c>
      <c r="J55" s="2" t="s">
        <v>134</v>
      </c>
      <c r="K55" s="2" t="s">
        <v>135</v>
      </c>
      <c r="L55">
        <v>98</v>
      </c>
      <c r="M55" s="2" t="s">
        <v>136</v>
      </c>
      <c r="O55">
        <v>1</v>
      </c>
    </row>
    <row r="56" spans="1:15">
      <c r="A56">
        <v>5</v>
      </c>
      <c r="B56" s="1">
        <v>33482</v>
      </c>
      <c r="C56">
        <v>68</v>
      </c>
      <c r="D56">
        <v>193</v>
      </c>
      <c r="E56">
        <v>72</v>
      </c>
      <c r="F56">
        <v>120</v>
      </c>
      <c r="G56" s="2" t="s">
        <v>132</v>
      </c>
      <c r="H56" s="2" t="s">
        <v>133</v>
      </c>
      <c r="I56">
        <v>45</v>
      </c>
      <c r="J56" s="2" t="s">
        <v>134</v>
      </c>
      <c r="K56" s="2" t="s">
        <v>135</v>
      </c>
      <c r="L56">
        <v>98</v>
      </c>
      <c r="M56" s="2" t="s">
        <v>136</v>
      </c>
      <c r="O56">
        <v>1</v>
      </c>
    </row>
    <row r="57" spans="1:15">
      <c r="A57">
        <v>6</v>
      </c>
      <c r="B57" s="1">
        <v>36384</v>
      </c>
      <c r="C57">
        <v>64</v>
      </c>
      <c r="D57">
        <v>193</v>
      </c>
      <c r="E57">
        <v>72</v>
      </c>
      <c r="F57">
        <v>120</v>
      </c>
      <c r="G57" s="2" t="s">
        <v>132</v>
      </c>
      <c r="H57" s="2" t="s">
        <v>133</v>
      </c>
      <c r="I57">
        <v>45</v>
      </c>
      <c r="J57" s="2" t="s">
        <v>134</v>
      </c>
      <c r="K57" s="2" t="s">
        <v>135</v>
      </c>
      <c r="L57">
        <v>98</v>
      </c>
      <c r="M57" s="2" t="s">
        <v>136</v>
      </c>
      <c r="O57">
        <v>1</v>
      </c>
    </row>
    <row r="58" spans="1:15">
      <c r="A58">
        <v>6</v>
      </c>
      <c r="B58" s="1">
        <v>41835</v>
      </c>
      <c r="C58">
        <v>64</v>
      </c>
      <c r="D58">
        <v>193</v>
      </c>
      <c r="E58">
        <v>72</v>
      </c>
      <c r="F58">
        <v>120</v>
      </c>
      <c r="G58" s="2" t="s">
        <v>132</v>
      </c>
      <c r="H58" s="2" t="s">
        <v>133</v>
      </c>
      <c r="I58">
        <v>45</v>
      </c>
      <c r="J58" s="2" t="s">
        <v>134</v>
      </c>
      <c r="K58" s="2" t="s">
        <v>135</v>
      </c>
      <c r="L58">
        <v>98</v>
      </c>
      <c r="M58" s="2" t="s">
        <v>136</v>
      </c>
      <c r="O58">
        <v>1</v>
      </c>
    </row>
    <row r="59" spans="1:15">
      <c r="A59">
        <v>6</v>
      </c>
      <c r="B59" s="1">
        <v>38894</v>
      </c>
      <c r="C59">
        <v>64</v>
      </c>
      <c r="D59">
        <v>193</v>
      </c>
      <c r="E59">
        <v>72</v>
      </c>
      <c r="F59">
        <v>120</v>
      </c>
      <c r="G59" s="2" t="s">
        <v>132</v>
      </c>
      <c r="H59" s="2" t="s">
        <v>133</v>
      </c>
      <c r="I59">
        <v>45</v>
      </c>
      <c r="J59" s="2" t="s">
        <v>134</v>
      </c>
      <c r="K59" s="2" t="s">
        <v>135</v>
      </c>
      <c r="L59">
        <v>98</v>
      </c>
      <c r="M59" s="2" t="s">
        <v>136</v>
      </c>
      <c r="O59">
        <v>1</v>
      </c>
    </row>
    <row r="60" spans="1:15">
      <c r="A60">
        <v>6</v>
      </c>
      <c r="B60" s="1">
        <v>41031</v>
      </c>
      <c r="C60">
        <v>64</v>
      </c>
      <c r="D60">
        <v>193</v>
      </c>
      <c r="E60">
        <v>72</v>
      </c>
      <c r="F60">
        <v>120</v>
      </c>
      <c r="G60" s="2" t="s">
        <v>132</v>
      </c>
      <c r="H60" s="2" t="s">
        <v>133</v>
      </c>
      <c r="I60">
        <v>45</v>
      </c>
      <c r="J60" s="2" t="s">
        <v>134</v>
      </c>
      <c r="K60" s="2" t="s">
        <v>135</v>
      </c>
      <c r="L60">
        <v>98</v>
      </c>
      <c r="M60" s="2" t="s">
        <v>136</v>
      </c>
      <c r="O60">
        <v>1</v>
      </c>
    </row>
    <row r="61" spans="1:15">
      <c r="A61">
        <v>7</v>
      </c>
      <c r="B61" s="1">
        <v>34447</v>
      </c>
      <c r="C61">
        <v>70</v>
      </c>
      <c r="D61">
        <v>210</v>
      </c>
      <c r="E61">
        <v>72</v>
      </c>
      <c r="F61">
        <v>120</v>
      </c>
      <c r="G61" s="2" t="s">
        <v>132</v>
      </c>
      <c r="H61" s="2" t="s">
        <v>133</v>
      </c>
      <c r="I61">
        <v>45</v>
      </c>
      <c r="J61" s="2" t="s">
        <v>134</v>
      </c>
      <c r="K61" s="2" t="s">
        <v>135</v>
      </c>
      <c r="L61">
        <v>98</v>
      </c>
      <c r="M61" s="2" t="s">
        <v>136</v>
      </c>
      <c r="O61">
        <v>1</v>
      </c>
    </row>
    <row r="62" spans="1:15">
      <c r="A62">
        <v>7</v>
      </c>
      <c r="B62" s="1">
        <v>42445</v>
      </c>
      <c r="C62">
        <v>70</v>
      </c>
      <c r="D62">
        <v>210</v>
      </c>
      <c r="E62">
        <v>72</v>
      </c>
      <c r="F62">
        <v>120</v>
      </c>
      <c r="G62" s="2" t="s">
        <v>132</v>
      </c>
      <c r="H62" s="2" t="s">
        <v>133</v>
      </c>
      <c r="I62">
        <v>45</v>
      </c>
      <c r="J62" s="2" t="s">
        <v>134</v>
      </c>
      <c r="K62" s="2" t="s">
        <v>135</v>
      </c>
      <c r="L62">
        <v>98</v>
      </c>
      <c r="M62" s="2" t="s">
        <v>136</v>
      </c>
      <c r="O62">
        <v>1</v>
      </c>
    </row>
    <row r="63" spans="1:15">
      <c r="A63">
        <v>7</v>
      </c>
      <c r="B63" s="1">
        <v>36900</v>
      </c>
      <c r="C63">
        <v>70</v>
      </c>
      <c r="D63">
        <v>210</v>
      </c>
      <c r="E63">
        <v>72</v>
      </c>
      <c r="F63">
        <v>120</v>
      </c>
      <c r="G63" s="2" t="s">
        <v>132</v>
      </c>
      <c r="H63" s="2" t="s">
        <v>133</v>
      </c>
      <c r="I63">
        <v>45</v>
      </c>
      <c r="J63" s="2" t="s">
        <v>134</v>
      </c>
      <c r="K63" s="2" t="s">
        <v>135</v>
      </c>
      <c r="L63">
        <v>98</v>
      </c>
      <c r="M63" s="2" t="s">
        <v>136</v>
      </c>
      <c r="O63">
        <v>1</v>
      </c>
    </row>
    <row r="64" spans="1:15">
      <c r="A64">
        <v>7</v>
      </c>
      <c r="B64" s="1">
        <v>40968</v>
      </c>
      <c r="C64">
        <v>70</v>
      </c>
      <c r="D64">
        <v>210</v>
      </c>
      <c r="E64">
        <v>72</v>
      </c>
      <c r="F64">
        <v>120</v>
      </c>
      <c r="G64" s="2" t="s">
        <v>132</v>
      </c>
      <c r="H64" s="2" t="s">
        <v>133</v>
      </c>
      <c r="I64">
        <v>45</v>
      </c>
      <c r="J64" s="2" t="s">
        <v>134</v>
      </c>
      <c r="K64" s="2" t="s">
        <v>135</v>
      </c>
      <c r="L64">
        <v>98</v>
      </c>
      <c r="M64" s="2" t="s">
        <v>136</v>
      </c>
      <c r="O64">
        <v>1</v>
      </c>
    </row>
    <row r="65" spans="1:15">
      <c r="A65">
        <v>8</v>
      </c>
      <c r="B65" s="1" t="s">
        <v>14</v>
      </c>
      <c r="C65">
        <v>60</v>
      </c>
      <c r="D65">
        <v>135</v>
      </c>
      <c r="E65">
        <v>72</v>
      </c>
      <c r="F65">
        <v>120</v>
      </c>
      <c r="G65" s="2" t="s">
        <v>132</v>
      </c>
      <c r="H65" s="2" t="s">
        <v>133</v>
      </c>
      <c r="I65">
        <v>45</v>
      </c>
      <c r="J65" s="2" t="s">
        <v>134</v>
      </c>
      <c r="K65" s="2" t="s">
        <v>135</v>
      </c>
      <c r="L65">
        <v>98</v>
      </c>
      <c r="M65" s="2" t="s">
        <v>136</v>
      </c>
      <c r="O65">
        <v>1</v>
      </c>
    </row>
    <row r="66" spans="1:15">
      <c r="A66">
        <v>8</v>
      </c>
      <c r="B66" s="1">
        <v>39475</v>
      </c>
      <c r="C66">
        <v>60</v>
      </c>
      <c r="D66">
        <v>135</v>
      </c>
      <c r="E66">
        <v>72</v>
      </c>
      <c r="F66">
        <v>123</v>
      </c>
      <c r="G66" s="2" t="s">
        <v>132</v>
      </c>
      <c r="H66" s="2" t="s">
        <v>133</v>
      </c>
      <c r="I66">
        <v>45</v>
      </c>
      <c r="J66" s="2" t="s">
        <v>134</v>
      </c>
      <c r="K66" s="2" t="s">
        <v>135</v>
      </c>
      <c r="L66">
        <v>98</v>
      </c>
      <c r="M66" s="2" t="s">
        <v>136</v>
      </c>
      <c r="O66">
        <v>1</v>
      </c>
    </row>
    <row r="67" spans="1:15">
      <c r="A67">
        <v>8</v>
      </c>
      <c r="B67" s="1">
        <v>41590</v>
      </c>
      <c r="C67">
        <v>60</v>
      </c>
      <c r="D67">
        <v>135</v>
      </c>
      <c r="E67">
        <v>72</v>
      </c>
      <c r="F67">
        <v>150</v>
      </c>
      <c r="G67" s="2" t="s">
        <v>132</v>
      </c>
      <c r="H67" s="2" t="s">
        <v>133</v>
      </c>
      <c r="I67">
        <v>45</v>
      </c>
      <c r="J67" s="2" t="s">
        <v>134</v>
      </c>
      <c r="K67" s="2" t="s">
        <v>135</v>
      </c>
      <c r="L67">
        <v>98</v>
      </c>
      <c r="M67" s="2" t="s">
        <v>136</v>
      </c>
      <c r="O67">
        <v>1</v>
      </c>
    </row>
    <row r="68" spans="1:15">
      <c r="A68">
        <v>9</v>
      </c>
      <c r="B68" s="1">
        <v>35858</v>
      </c>
      <c r="C68">
        <v>58</v>
      </c>
      <c r="D68">
        <v>120</v>
      </c>
      <c r="E68">
        <v>72</v>
      </c>
      <c r="F68">
        <v>132</v>
      </c>
      <c r="G68" s="2" t="s">
        <v>132</v>
      </c>
      <c r="H68" s="2" t="s">
        <v>133</v>
      </c>
      <c r="I68">
        <v>45</v>
      </c>
      <c r="J68" s="2" t="s">
        <v>134</v>
      </c>
      <c r="K68" s="2" t="s">
        <v>135</v>
      </c>
      <c r="L68">
        <v>98</v>
      </c>
      <c r="M68" s="2" t="s">
        <v>136</v>
      </c>
      <c r="O68">
        <v>1</v>
      </c>
    </row>
    <row r="69" spans="1:15">
      <c r="A69">
        <v>9</v>
      </c>
      <c r="B69" s="1">
        <v>41741</v>
      </c>
      <c r="C69">
        <v>58</v>
      </c>
      <c r="D69">
        <v>120</v>
      </c>
      <c r="E69">
        <v>72</v>
      </c>
      <c r="F69">
        <v>132</v>
      </c>
      <c r="G69" s="2" t="s">
        <v>132</v>
      </c>
      <c r="H69" s="2" t="s">
        <v>133</v>
      </c>
      <c r="I69">
        <v>45</v>
      </c>
      <c r="J69" s="2" t="s">
        <v>134</v>
      </c>
      <c r="K69" s="2" t="s">
        <v>135</v>
      </c>
      <c r="L69">
        <v>98</v>
      </c>
      <c r="M69" s="2" t="s">
        <v>136</v>
      </c>
      <c r="O69">
        <v>1</v>
      </c>
    </row>
    <row r="70" spans="1:15">
      <c r="A70">
        <v>9</v>
      </c>
      <c r="B70" s="1">
        <v>45802</v>
      </c>
      <c r="C70">
        <v>58</v>
      </c>
      <c r="D70">
        <v>120</v>
      </c>
      <c r="E70">
        <v>72</v>
      </c>
      <c r="F70">
        <v>132</v>
      </c>
      <c r="G70" s="2" t="s">
        <v>132</v>
      </c>
      <c r="H70" s="2" t="s">
        <v>133</v>
      </c>
      <c r="I70">
        <v>45</v>
      </c>
      <c r="J70" s="2" t="s">
        <v>134</v>
      </c>
      <c r="K70" s="2" t="s">
        <v>135</v>
      </c>
      <c r="L70">
        <v>98</v>
      </c>
      <c r="M70" s="2" t="s">
        <v>136</v>
      </c>
      <c r="O70">
        <v>1</v>
      </c>
    </row>
    <row r="71" spans="1:15">
      <c r="A71">
        <v>9</v>
      </c>
      <c r="B71" s="1">
        <v>40712</v>
      </c>
      <c r="C71">
        <v>58</v>
      </c>
      <c r="D71">
        <v>120</v>
      </c>
      <c r="E71">
        <v>72</v>
      </c>
      <c r="F71">
        <v>132</v>
      </c>
      <c r="G71" s="2" t="s">
        <v>132</v>
      </c>
      <c r="H71" s="2" t="s">
        <v>133</v>
      </c>
      <c r="I71">
        <v>45</v>
      </c>
      <c r="J71" s="2"/>
      <c r="L71">
        <v>98</v>
      </c>
      <c r="M71" s="2" t="s">
        <v>136</v>
      </c>
      <c r="O71">
        <v>1</v>
      </c>
    </row>
    <row r="72" spans="1:15">
      <c r="A72">
        <v>10</v>
      </c>
      <c r="B72" s="1">
        <v>39283</v>
      </c>
      <c r="C72">
        <v>63</v>
      </c>
      <c r="D72">
        <v>135</v>
      </c>
      <c r="E72">
        <v>72</v>
      </c>
      <c r="F72">
        <v>132</v>
      </c>
      <c r="G72" s="2" t="s">
        <v>132</v>
      </c>
      <c r="H72" s="2" t="s">
        <v>133</v>
      </c>
      <c r="I72">
        <v>45</v>
      </c>
      <c r="J72" s="2"/>
      <c r="K72" s="2" t="s">
        <v>135</v>
      </c>
      <c r="L72">
        <v>98</v>
      </c>
      <c r="M72" s="2" t="s">
        <v>136</v>
      </c>
      <c r="O72">
        <v>1</v>
      </c>
    </row>
    <row r="73" spans="1:15">
      <c r="A73">
        <v>10</v>
      </c>
      <c r="B73" s="1">
        <v>41865</v>
      </c>
      <c r="C73">
        <v>63</v>
      </c>
      <c r="D73">
        <v>135</v>
      </c>
      <c r="E73">
        <v>72</v>
      </c>
      <c r="F73">
        <v>132</v>
      </c>
      <c r="G73" s="2" t="s">
        <v>132</v>
      </c>
      <c r="H73" s="2" t="s">
        <v>133</v>
      </c>
      <c r="I73">
        <v>45</v>
      </c>
      <c r="J73" s="2"/>
      <c r="O73">
        <v>1</v>
      </c>
    </row>
    <row r="74" spans="1:15">
      <c r="A74">
        <v>10</v>
      </c>
      <c r="B74" s="1">
        <v>36892</v>
      </c>
      <c r="C74">
        <v>63</v>
      </c>
      <c r="D74">
        <v>135</v>
      </c>
      <c r="E74">
        <v>72</v>
      </c>
      <c r="F74">
        <v>132</v>
      </c>
      <c r="G74" s="2" t="s">
        <v>132</v>
      </c>
      <c r="H74" s="2" t="s">
        <v>133</v>
      </c>
      <c r="I74">
        <v>45</v>
      </c>
      <c r="J74" s="2"/>
      <c r="O74">
        <v>1</v>
      </c>
    </row>
    <row r="75" spans="1:15">
      <c r="A75">
        <v>10</v>
      </c>
      <c r="B75" s="1">
        <v>34225</v>
      </c>
      <c r="C75">
        <v>63</v>
      </c>
      <c r="E75">
        <v>73</v>
      </c>
      <c r="F75">
        <v>132</v>
      </c>
      <c r="G75" s="2" t="s">
        <v>132</v>
      </c>
      <c r="H75" s="2" t="s">
        <v>133</v>
      </c>
      <c r="I75">
        <v>45</v>
      </c>
      <c r="J75" s="2" t="s">
        <v>134</v>
      </c>
      <c r="K75" s="2" t="s">
        <v>135</v>
      </c>
      <c r="L75">
        <v>98</v>
      </c>
      <c r="M75" s="5" t="s">
        <v>136</v>
      </c>
      <c r="O75">
        <v>1</v>
      </c>
    </row>
    <row r="76" spans="1:15">
      <c r="A76">
        <v>11</v>
      </c>
      <c r="B76" s="1">
        <v>35242</v>
      </c>
      <c r="C76">
        <v>70</v>
      </c>
      <c r="D76">
        <v>225</v>
      </c>
      <c r="I76">
        <v>45</v>
      </c>
      <c r="J76" s="2" t="s">
        <v>134</v>
      </c>
      <c r="K76" s="2" t="s">
        <v>135</v>
      </c>
      <c r="L76">
        <v>98</v>
      </c>
      <c r="M76" s="5" t="s">
        <v>136</v>
      </c>
      <c r="O76">
        <v>1</v>
      </c>
    </row>
    <row r="77" spans="1:15">
      <c r="A77">
        <v>11</v>
      </c>
      <c r="B77" s="1">
        <v>36903</v>
      </c>
      <c r="C77">
        <v>70</v>
      </c>
      <c r="D77">
        <v>225</v>
      </c>
      <c r="I77">
        <v>45</v>
      </c>
      <c r="J77" s="2" t="s">
        <v>134</v>
      </c>
      <c r="K77" s="2" t="s">
        <v>135</v>
      </c>
      <c r="L77">
        <v>98</v>
      </c>
      <c r="M77" s="5" t="s">
        <v>136</v>
      </c>
      <c r="O77">
        <v>1</v>
      </c>
    </row>
    <row r="78" spans="1:15">
      <c r="A78">
        <v>11</v>
      </c>
      <c r="B78" s="1">
        <v>34842</v>
      </c>
      <c r="C78">
        <v>70</v>
      </c>
      <c r="D78">
        <v>225</v>
      </c>
      <c r="I78">
        <v>45</v>
      </c>
      <c r="J78" s="2" t="s">
        <v>134</v>
      </c>
      <c r="K78" s="2" t="s">
        <v>135</v>
      </c>
      <c r="L78">
        <v>98</v>
      </c>
      <c r="M78" s="5" t="s">
        <v>136</v>
      </c>
      <c r="O78">
        <v>1</v>
      </c>
    </row>
    <row r="79" spans="1:15">
      <c r="A79">
        <v>12</v>
      </c>
      <c r="B79" s="1">
        <v>38812</v>
      </c>
      <c r="C79">
        <v>58</v>
      </c>
      <c r="D79">
        <v>143</v>
      </c>
      <c r="E79">
        <v>80</v>
      </c>
      <c r="F79">
        <v>132</v>
      </c>
      <c r="G79" s="2" t="s">
        <v>132</v>
      </c>
      <c r="H79" s="2" t="s">
        <v>133</v>
      </c>
      <c r="I79">
        <v>45</v>
      </c>
      <c r="J79" s="2" t="s">
        <v>134</v>
      </c>
      <c r="K79" s="2" t="s">
        <v>135</v>
      </c>
      <c r="L79">
        <v>98</v>
      </c>
      <c r="M79" s="5" t="s">
        <v>136</v>
      </c>
      <c r="O79">
        <v>1</v>
      </c>
    </row>
    <row r="80" spans="1:15">
      <c r="A80">
        <v>12</v>
      </c>
      <c r="B80" s="1">
        <v>42420</v>
      </c>
      <c r="C80">
        <v>58</v>
      </c>
      <c r="D80">
        <v>143</v>
      </c>
      <c r="E80">
        <v>80</v>
      </c>
      <c r="F80">
        <v>132</v>
      </c>
      <c r="G80" s="2" t="s">
        <v>132</v>
      </c>
      <c r="H80" s="2" t="s">
        <v>133</v>
      </c>
      <c r="I80">
        <v>45</v>
      </c>
      <c r="J80" s="2" t="s">
        <v>134</v>
      </c>
      <c r="K80" s="2" t="s">
        <v>135</v>
      </c>
      <c r="L80">
        <v>98</v>
      </c>
      <c r="M80" s="5" t="s">
        <v>136</v>
      </c>
      <c r="O80">
        <v>1</v>
      </c>
    </row>
    <row r="81" spans="1:15">
      <c r="A81">
        <v>12</v>
      </c>
      <c r="B81" s="1">
        <v>36616</v>
      </c>
      <c r="C81">
        <v>58</v>
      </c>
      <c r="E81">
        <v>80</v>
      </c>
      <c r="F81">
        <v>132</v>
      </c>
      <c r="G81" s="2" t="s">
        <v>132</v>
      </c>
      <c r="H81" s="2" t="s">
        <v>133</v>
      </c>
      <c r="I81">
        <v>45</v>
      </c>
      <c r="J81" s="2" t="s">
        <v>134</v>
      </c>
      <c r="K81" s="2" t="s">
        <v>135</v>
      </c>
      <c r="L81">
        <v>98</v>
      </c>
      <c r="M81" s="5" t="s">
        <v>136</v>
      </c>
      <c r="O81">
        <v>1</v>
      </c>
    </row>
    <row r="82" spans="1:15">
      <c r="A82">
        <v>13</v>
      </c>
      <c r="B82" s="1"/>
      <c r="C82">
        <v>63</v>
      </c>
      <c r="D82">
        <v>143</v>
      </c>
      <c r="E82">
        <v>80</v>
      </c>
      <c r="F82">
        <v>132</v>
      </c>
      <c r="G82" s="2" t="s">
        <v>132</v>
      </c>
      <c r="H82" s="2" t="s">
        <v>133</v>
      </c>
      <c r="I82">
        <v>45</v>
      </c>
      <c r="J82" s="2" t="s">
        <v>134</v>
      </c>
      <c r="K82" s="2" t="s">
        <v>135</v>
      </c>
      <c r="L82">
        <v>98</v>
      </c>
      <c r="M82" s="5" t="s">
        <v>136</v>
      </c>
      <c r="O82">
        <v>1</v>
      </c>
    </row>
    <row r="83" spans="1:15">
      <c r="A83">
        <v>13</v>
      </c>
      <c r="B83" s="1">
        <v>38040</v>
      </c>
      <c r="C83">
        <v>63</v>
      </c>
      <c r="D83">
        <v>143</v>
      </c>
      <c r="E83">
        <v>80</v>
      </c>
      <c r="F83">
        <v>118</v>
      </c>
      <c r="G83" s="2" t="s">
        <v>132</v>
      </c>
      <c r="H83" s="2" t="s">
        <v>133</v>
      </c>
      <c r="I83">
        <v>45</v>
      </c>
      <c r="J83" s="2" t="s">
        <v>134</v>
      </c>
      <c r="K83" s="2" t="s">
        <v>135</v>
      </c>
      <c r="L83">
        <v>98</v>
      </c>
      <c r="M83" s="5" t="s">
        <v>136</v>
      </c>
      <c r="O83">
        <v>1</v>
      </c>
    </row>
    <row r="84" spans="1:15">
      <c r="A84">
        <v>15</v>
      </c>
      <c r="B84" s="1">
        <v>40002</v>
      </c>
      <c r="C84">
        <v>66</v>
      </c>
      <c r="D84">
        <v>143</v>
      </c>
      <c r="E84">
        <v>80</v>
      </c>
      <c r="F84">
        <v>118</v>
      </c>
      <c r="G84" s="2" t="s">
        <v>132</v>
      </c>
      <c r="H84" s="2" t="s">
        <v>133</v>
      </c>
      <c r="I84">
        <v>45</v>
      </c>
      <c r="J84" s="2" t="s">
        <v>134</v>
      </c>
      <c r="K84" s="2" t="s">
        <v>135</v>
      </c>
      <c r="L84">
        <v>98</v>
      </c>
      <c r="M84" s="5" t="s">
        <v>136</v>
      </c>
      <c r="O84">
        <v>1</v>
      </c>
    </row>
    <row r="85" spans="1:15">
      <c r="A85">
        <v>15</v>
      </c>
      <c r="B85" s="1">
        <v>35831</v>
      </c>
      <c r="C85">
        <v>66</v>
      </c>
      <c r="D85">
        <v>143</v>
      </c>
      <c r="E85">
        <v>80</v>
      </c>
      <c r="F85">
        <v>118</v>
      </c>
      <c r="G85" s="2" t="s">
        <v>132</v>
      </c>
      <c r="H85" s="2" t="s">
        <v>133</v>
      </c>
      <c r="I85">
        <v>45</v>
      </c>
      <c r="J85" s="2" t="s">
        <v>134</v>
      </c>
      <c r="K85" s="2" t="s">
        <v>135</v>
      </c>
      <c r="L85">
        <v>98</v>
      </c>
      <c r="M85" s="5" t="s">
        <v>136</v>
      </c>
      <c r="O85">
        <v>1</v>
      </c>
    </row>
    <row r="86" spans="1:15">
      <c r="A86">
        <v>15</v>
      </c>
      <c r="B86" s="1">
        <v>38477</v>
      </c>
      <c r="C86">
        <v>66</v>
      </c>
      <c r="D86">
        <v>143</v>
      </c>
      <c r="E86">
        <v>80</v>
      </c>
      <c r="F86">
        <v>118</v>
      </c>
      <c r="G86" s="2" t="s">
        <v>132</v>
      </c>
      <c r="H86" s="2" t="s">
        <v>133</v>
      </c>
      <c r="I86">
        <v>45</v>
      </c>
      <c r="J86" s="2" t="s">
        <v>134</v>
      </c>
      <c r="K86" s="2" t="s">
        <v>135</v>
      </c>
      <c r="L86">
        <v>98</v>
      </c>
      <c r="M86" s="5" t="s">
        <v>136</v>
      </c>
      <c r="O86">
        <v>1</v>
      </c>
    </row>
    <row r="87" spans="1:15">
      <c r="A87">
        <v>15</v>
      </c>
      <c r="B87" s="1">
        <v>41193</v>
      </c>
      <c r="C87">
        <v>66</v>
      </c>
      <c r="D87">
        <v>143</v>
      </c>
      <c r="E87">
        <v>80</v>
      </c>
      <c r="F87">
        <v>118</v>
      </c>
      <c r="G87" s="2" t="s">
        <v>132</v>
      </c>
      <c r="H87" s="2" t="s">
        <v>133</v>
      </c>
      <c r="I87">
        <v>45</v>
      </c>
      <c r="J87" s="2" t="s">
        <v>134</v>
      </c>
      <c r="K87" s="2" t="s">
        <v>135</v>
      </c>
      <c r="L87">
        <v>98</v>
      </c>
      <c r="M87" s="5" t="s">
        <v>136</v>
      </c>
      <c r="O87">
        <v>1</v>
      </c>
    </row>
    <row r="88" spans="1:15">
      <c r="A88">
        <v>15</v>
      </c>
      <c r="B88" s="1">
        <v>41590</v>
      </c>
      <c r="C88">
        <v>66</v>
      </c>
      <c r="D88">
        <v>143</v>
      </c>
      <c r="E88">
        <v>80</v>
      </c>
      <c r="F88">
        <v>118</v>
      </c>
      <c r="G88" s="2" t="s">
        <v>132</v>
      </c>
      <c r="H88" s="2" t="s">
        <v>133</v>
      </c>
      <c r="I88">
        <v>45</v>
      </c>
      <c r="J88" s="2" t="s">
        <v>134</v>
      </c>
      <c r="K88" s="2" t="s">
        <v>135</v>
      </c>
      <c r="L88">
        <v>98</v>
      </c>
      <c r="M88" s="5" t="s">
        <v>136</v>
      </c>
      <c r="O88">
        <v>1</v>
      </c>
    </row>
    <row r="89" spans="1:15">
      <c r="A89">
        <v>15</v>
      </c>
      <c r="B89" s="1">
        <v>33972</v>
      </c>
      <c r="C89">
        <v>66</v>
      </c>
      <c r="D89">
        <v>143</v>
      </c>
      <c r="E89">
        <v>80</v>
      </c>
      <c r="F89">
        <v>118</v>
      </c>
      <c r="G89" s="2" t="s">
        <v>132</v>
      </c>
      <c r="H89" s="2" t="s">
        <v>133</v>
      </c>
      <c r="I89">
        <v>45</v>
      </c>
      <c r="J89" s="2" t="s">
        <v>134</v>
      </c>
      <c r="K89" s="2" t="s">
        <v>135</v>
      </c>
      <c r="L89">
        <v>98</v>
      </c>
      <c r="M89" s="5" t="s">
        <v>136</v>
      </c>
      <c r="O89">
        <v>1</v>
      </c>
    </row>
    <row r="90" spans="1:15">
      <c r="A90">
        <v>15</v>
      </c>
      <c r="B90" s="1">
        <v>38752</v>
      </c>
      <c r="C90">
        <v>66</v>
      </c>
      <c r="D90">
        <v>143</v>
      </c>
      <c r="E90">
        <v>80</v>
      </c>
      <c r="F90">
        <v>118</v>
      </c>
      <c r="G90" s="2" t="s">
        <v>132</v>
      </c>
      <c r="H90" s="2" t="s">
        <v>133</v>
      </c>
      <c r="I90">
        <v>45</v>
      </c>
      <c r="J90" s="2" t="s">
        <v>134</v>
      </c>
      <c r="K90" s="2" t="s">
        <v>135</v>
      </c>
      <c r="L90">
        <v>98</v>
      </c>
      <c r="M90" s="5" t="s">
        <v>136</v>
      </c>
      <c r="O90">
        <v>1</v>
      </c>
    </row>
    <row r="91" spans="1:15">
      <c r="A91">
        <v>15</v>
      </c>
      <c r="B91" s="1"/>
      <c r="C91">
        <v>66</v>
      </c>
      <c r="D91">
        <v>143</v>
      </c>
      <c r="E91">
        <v>80</v>
      </c>
      <c r="F91">
        <v>118</v>
      </c>
      <c r="G91" s="2" t="s">
        <v>132</v>
      </c>
      <c r="H91" s="2" t="s">
        <v>133</v>
      </c>
      <c r="I91">
        <v>45</v>
      </c>
      <c r="J91" s="2" t="s">
        <v>134</v>
      </c>
      <c r="K91" s="2" t="s">
        <v>135</v>
      </c>
      <c r="L91">
        <v>98</v>
      </c>
      <c r="M91" s="5" t="s">
        <v>136</v>
      </c>
      <c r="O91">
        <v>1</v>
      </c>
    </row>
    <row r="92" spans="1:15">
      <c r="A92">
        <v>15</v>
      </c>
      <c r="B92" s="1">
        <v>36225</v>
      </c>
      <c r="C92">
        <v>66</v>
      </c>
      <c r="D92">
        <v>143</v>
      </c>
      <c r="E92">
        <v>80</v>
      </c>
      <c r="F92">
        <v>118</v>
      </c>
      <c r="G92" s="2" t="s">
        <v>132</v>
      </c>
      <c r="H92" s="2" t="s">
        <v>133</v>
      </c>
      <c r="I92">
        <v>45</v>
      </c>
      <c r="J92" s="2" t="s">
        <v>134</v>
      </c>
      <c r="K92" s="2" t="s">
        <v>135</v>
      </c>
      <c r="L92">
        <v>98</v>
      </c>
      <c r="M92" s="5" t="s">
        <v>136</v>
      </c>
      <c r="O92">
        <v>1</v>
      </c>
    </row>
    <row r="93" spans="1:15">
      <c r="A93">
        <v>15</v>
      </c>
      <c r="B93" s="1">
        <v>28679</v>
      </c>
      <c r="C93">
        <v>66</v>
      </c>
      <c r="D93">
        <v>143</v>
      </c>
      <c r="E93">
        <v>80</v>
      </c>
      <c r="F93">
        <v>118</v>
      </c>
      <c r="G93" s="2" t="s">
        <v>132</v>
      </c>
      <c r="H93" s="2" t="s">
        <v>133</v>
      </c>
      <c r="I93">
        <v>45</v>
      </c>
      <c r="J93" s="2" t="s">
        <v>134</v>
      </c>
      <c r="K93" s="2" t="s">
        <v>135</v>
      </c>
      <c r="L93">
        <v>98</v>
      </c>
      <c r="M93" s="5" t="s">
        <v>136</v>
      </c>
      <c r="O93">
        <v>1</v>
      </c>
    </row>
    <row r="94" spans="1:15">
      <c r="A94">
        <v>15</v>
      </c>
      <c r="B94" s="1">
        <v>41162</v>
      </c>
      <c r="C94">
        <v>66</v>
      </c>
      <c r="D94">
        <v>143</v>
      </c>
      <c r="E94">
        <v>80</v>
      </c>
      <c r="F94">
        <v>118</v>
      </c>
      <c r="G94" s="2" t="s">
        <v>132</v>
      </c>
      <c r="H94" s="2" t="s">
        <v>133</v>
      </c>
      <c r="I94">
        <v>45</v>
      </c>
      <c r="J94" s="2" t="s">
        <v>134</v>
      </c>
      <c r="K94" s="2" t="s">
        <v>135</v>
      </c>
      <c r="L94">
        <v>98</v>
      </c>
      <c r="M94" s="5" t="s">
        <v>136</v>
      </c>
      <c r="O94">
        <v>1</v>
      </c>
    </row>
    <row r="95" spans="1:15">
      <c r="A95">
        <v>15</v>
      </c>
      <c r="B95" s="1">
        <v>33482</v>
      </c>
      <c r="C95">
        <v>66</v>
      </c>
      <c r="D95">
        <v>143</v>
      </c>
      <c r="E95">
        <v>80</v>
      </c>
      <c r="F95">
        <v>118</v>
      </c>
      <c r="G95" s="2" t="s">
        <v>132</v>
      </c>
      <c r="H95" s="2" t="s">
        <v>133</v>
      </c>
      <c r="I95">
        <v>45</v>
      </c>
      <c r="J95" s="2" t="s">
        <v>134</v>
      </c>
      <c r="K95" s="2" t="s">
        <v>135</v>
      </c>
      <c r="L95">
        <v>98</v>
      </c>
      <c r="M95" s="5" t="s">
        <v>136</v>
      </c>
      <c r="O95">
        <v>1</v>
      </c>
    </row>
    <row r="96" spans="1:15">
      <c r="A96">
        <v>16</v>
      </c>
      <c r="B96" s="1">
        <v>36384</v>
      </c>
      <c r="C96">
        <v>67</v>
      </c>
      <c r="D96">
        <v>200</v>
      </c>
      <c r="I96">
        <v>45</v>
      </c>
      <c r="J96" s="2"/>
      <c r="O96">
        <v>1</v>
      </c>
    </row>
    <row r="97" spans="1:15">
      <c r="A97">
        <v>16</v>
      </c>
      <c r="B97" s="1">
        <v>41835</v>
      </c>
      <c r="C97">
        <v>67</v>
      </c>
      <c r="D97">
        <v>200</v>
      </c>
      <c r="G97" s="2" t="s">
        <v>132</v>
      </c>
      <c r="I97">
        <v>45</v>
      </c>
      <c r="J97" s="2"/>
      <c r="O97">
        <v>1</v>
      </c>
    </row>
    <row r="98" spans="1:15">
      <c r="A98">
        <v>16</v>
      </c>
      <c r="B98" s="1">
        <v>38894</v>
      </c>
      <c r="C98">
        <v>67</v>
      </c>
      <c r="D98">
        <v>200</v>
      </c>
      <c r="E98">
        <v>76</v>
      </c>
      <c r="F98">
        <v>119</v>
      </c>
      <c r="G98" s="2" t="s">
        <v>132</v>
      </c>
      <c r="H98" s="2" t="s">
        <v>133</v>
      </c>
      <c r="I98">
        <v>45</v>
      </c>
      <c r="J98" s="2" t="s">
        <v>134</v>
      </c>
      <c r="K98" s="2" t="s">
        <v>135</v>
      </c>
      <c r="L98">
        <v>98</v>
      </c>
      <c r="M98" s="5" t="s">
        <v>136</v>
      </c>
      <c r="O98">
        <v>1</v>
      </c>
    </row>
    <row r="99" spans="1:15">
      <c r="A99">
        <v>16</v>
      </c>
      <c r="B99" s="1">
        <v>41031</v>
      </c>
      <c r="C99">
        <v>67</v>
      </c>
      <c r="D99">
        <v>200</v>
      </c>
      <c r="E99">
        <v>76</v>
      </c>
      <c r="F99">
        <v>119</v>
      </c>
      <c r="G99" s="2" t="s">
        <v>132</v>
      </c>
      <c r="H99" s="2" t="s">
        <v>133</v>
      </c>
      <c r="I99">
        <v>45</v>
      </c>
      <c r="J99" s="2" t="s">
        <v>134</v>
      </c>
      <c r="K99" s="2" t="s">
        <v>135</v>
      </c>
      <c r="L99">
        <v>98</v>
      </c>
      <c r="M99" s="5" t="s">
        <v>136</v>
      </c>
      <c r="O99">
        <v>1</v>
      </c>
    </row>
    <row r="100" spans="1:15">
      <c r="A100">
        <v>17</v>
      </c>
      <c r="B100" s="1">
        <v>34447</v>
      </c>
      <c r="C100">
        <v>62</v>
      </c>
      <c r="E100">
        <v>76</v>
      </c>
      <c r="F100">
        <v>119</v>
      </c>
      <c r="G100" s="2" t="s">
        <v>132</v>
      </c>
      <c r="H100" s="2" t="s">
        <v>133</v>
      </c>
      <c r="I100">
        <v>45</v>
      </c>
      <c r="J100" s="2" t="s">
        <v>134</v>
      </c>
      <c r="K100" s="2" t="s">
        <v>135</v>
      </c>
      <c r="L100">
        <v>98</v>
      </c>
      <c r="M100" s="5" t="s">
        <v>136</v>
      </c>
      <c r="O100">
        <v>1</v>
      </c>
    </row>
    <row r="101" spans="1:15">
      <c r="A101">
        <v>17</v>
      </c>
      <c r="B101" s="1">
        <v>42445</v>
      </c>
      <c r="C101">
        <v>62</v>
      </c>
      <c r="E101">
        <v>76</v>
      </c>
      <c r="F101">
        <v>119</v>
      </c>
      <c r="G101" s="2" t="s">
        <v>132</v>
      </c>
      <c r="H101" s="2" t="s">
        <v>133</v>
      </c>
      <c r="I101">
        <v>45</v>
      </c>
      <c r="J101" s="2" t="s">
        <v>134</v>
      </c>
      <c r="K101" s="2" t="s">
        <v>135</v>
      </c>
      <c r="L101">
        <v>98</v>
      </c>
      <c r="M101" s="5" t="s">
        <v>136</v>
      </c>
      <c r="O101">
        <v>1</v>
      </c>
    </row>
    <row r="102" spans="1:15">
      <c r="A102">
        <v>17</v>
      </c>
      <c r="B102" s="1">
        <v>36900</v>
      </c>
      <c r="C102">
        <v>62</v>
      </c>
      <c r="E102">
        <v>76</v>
      </c>
      <c r="F102">
        <v>119</v>
      </c>
      <c r="G102" s="2" t="s">
        <v>132</v>
      </c>
      <c r="H102" s="2" t="s">
        <v>133</v>
      </c>
      <c r="I102">
        <v>45</v>
      </c>
      <c r="J102" s="2" t="s">
        <v>134</v>
      </c>
      <c r="K102" s="2" t="s">
        <v>135</v>
      </c>
      <c r="L102">
        <v>98</v>
      </c>
      <c r="M102" s="5" t="s">
        <v>136</v>
      </c>
      <c r="O102">
        <v>1</v>
      </c>
    </row>
    <row r="103" spans="1:15">
      <c r="A103">
        <v>17</v>
      </c>
      <c r="B103" s="1">
        <v>40968</v>
      </c>
      <c r="C103">
        <v>62</v>
      </c>
      <c r="E103">
        <v>76</v>
      </c>
      <c r="F103">
        <v>119</v>
      </c>
      <c r="G103" s="2" t="s">
        <v>132</v>
      </c>
      <c r="H103" s="2" t="s">
        <v>133</v>
      </c>
      <c r="I103">
        <v>45</v>
      </c>
      <c r="J103" s="2" t="s">
        <v>134</v>
      </c>
      <c r="K103" s="2" t="s">
        <v>135</v>
      </c>
      <c r="L103">
        <v>98</v>
      </c>
      <c r="M103" s="5" t="s">
        <v>136</v>
      </c>
      <c r="O103">
        <v>1</v>
      </c>
    </row>
    <row r="104" spans="1:15">
      <c r="A104">
        <v>18</v>
      </c>
      <c r="B104" s="1" t="s">
        <v>14</v>
      </c>
      <c r="C104">
        <v>63</v>
      </c>
      <c r="D104">
        <v>155</v>
      </c>
      <c r="E104">
        <v>78</v>
      </c>
      <c r="F104">
        <v>119</v>
      </c>
      <c r="G104" s="2" t="s">
        <v>132</v>
      </c>
      <c r="H104" s="2" t="s">
        <v>133</v>
      </c>
      <c r="I104">
        <v>45</v>
      </c>
      <c r="J104" s="2" t="s">
        <v>134</v>
      </c>
      <c r="K104" s="2" t="s">
        <v>135</v>
      </c>
      <c r="L104">
        <v>98</v>
      </c>
      <c r="M104" s="5" t="s">
        <v>136</v>
      </c>
      <c r="O104">
        <v>1</v>
      </c>
    </row>
    <row r="105" spans="1:15">
      <c r="A105">
        <v>18</v>
      </c>
      <c r="B105" s="1">
        <v>39475</v>
      </c>
      <c r="C105">
        <v>63</v>
      </c>
      <c r="D105">
        <v>155</v>
      </c>
      <c r="E105">
        <v>78</v>
      </c>
      <c r="F105">
        <v>119</v>
      </c>
      <c r="G105" s="2" t="s">
        <v>132</v>
      </c>
      <c r="H105" s="2" t="s">
        <v>133</v>
      </c>
      <c r="I105">
        <v>45</v>
      </c>
      <c r="J105" s="2" t="s">
        <v>134</v>
      </c>
      <c r="K105" s="2" t="s">
        <v>135</v>
      </c>
      <c r="L105">
        <v>98</v>
      </c>
      <c r="M105" s="5" t="s">
        <v>136</v>
      </c>
      <c r="O105">
        <v>1</v>
      </c>
    </row>
    <row r="106" spans="1:15">
      <c r="A106">
        <v>18</v>
      </c>
      <c r="B106" s="1">
        <v>41590</v>
      </c>
      <c r="C106">
        <v>63</v>
      </c>
      <c r="D106">
        <v>155</v>
      </c>
      <c r="E106">
        <v>78</v>
      </c>
      <c r="F106">
        <v>119</v>
      </c>
      <c r="G106" s="2" t="s">
        <v>132</v>
      </c>
      <c r="H106" s="2" t="s">
        <v>133</v>
      </c>
      <c r="I106">
        <v>45</v>
      </c>
      <c r="J106" s="2" t="s">
        <v>134</v>
      </c>
      <c r="K106" s="2" t="s">
        <v>135</v>
      </c>
      <c r="L106">
        <v>98</v>
      </c>
      <c r="M106" s="5" t="s">
        <v>136</v>
      </c>
      <c r="O106">
        <v>1</v>
      </c>
    </row>
    <row r="107" spans="1:15">
      <c r="A107">
        <v>18</v>
      </c>
      <c r="B107" s="1">
        <v>35858</v>
      </c>
      <c r="C107">
        <v>63</v>
      </c>
      <c r="D107">
        <v>155</v>
      </c>
      <c r="E107">
        <v>78</v>
      </c>
      <c r="F107">
        <v>119</v>
      </c>
      <c r="G107" s="2" t="s">
        <v>132</v>
      </c>
      <c r="H107" s="2" t="s">
        <v>133</v>
      </c>
      <c r="I107">
        <v>45</v>
      </c>
      <c r="J107" s="2" t="s">
        <v>134</v>
      </c>
      <c r="K107" s="2" t="s">
        <v>135</v>
      </c>
      <c r="L107">
        <v>98</v>
      </c>
      <c r="M107" s="5" t="s">
        <v>136</v>
      </c>
      <c r="O107">
        <v>1</v>
      </c>
    </row>
    <row r="108" spans="1:15">
      <c r="A108">
        <v>19</v>
      </c>
      <c r="B108" s="1">
        <v>41741</v>
      </c>
      <c r="C108">
        <v>68</v>
      </c>
      <c r="E108">
        <v>78</v>
      </c>
      <c r="F108">
        <v>119</v>
      </c>
      <c r="G108" s="2" t="s">
        <v>132</v>
      </c>
      <c r="H108" s="2" t="s">
        <v>133</v>
      </c>
      <c r="I108">
        <v>45</v>
      </c>
      <c r="J108" s="2" t="s">
        <v>134</v>
      </c>
      <c r="K108" s="2" t="s">
        <v>135</v>
      </c>
      <c r="L108">
        <v>98</v>
      </c>
      <c r="M108" s="5" t="s">
        <v>136</v>
      </c>
      <c r="O108">
        <v>1</v>
      </c>
    </row>
    <row r="109" spans="1:15">
      <c r="A109">
        <v>19</v>
      </c>
      <c r="B109" s="1">
        <v>45802</v>
      </c>
      <c r="C109">
        <v>68</v>
      </c>
      <c r="E109">
        <v>78</v>
      </c>
      <c r="F109">
        <v>119</v>
      </c>
      <c r="G109" s="2" t="s">
        <v>132</v>
      </c>
      <c r="H109" s="2" t="s">
        <v>133</v>
      </c>
      <c r="I109">
        <v>45</v>
      </c>
      <c r="J109" s="2" t="s">
        <v>134</v>
      </c>
      <c r="K109" s="2" t="s">
        <v>135</v>
      </c>
      <c r="L109">
        <v>98</v>
      </c>
      <c r="M109" s="5" t="s">
        <v>136</v>
      </c>
      <c r="O109">
        <v>1</v>
      </c>
    </row>
    <row r="110" spans="1:15">
      <c r="A110">
        <v>19</v>
      </c>
      <c r="B110" s="1">
        <v>40712</v>
      </c>
      <c r="C110">
        <v>68</v>
      </c>
      <c r="E110">
        <v>78</v>
      </c>
      <c r="F110">
        <v>119</v>
      </c>
      <c r="G110" s="2" t="s">
        <v>132</v>
      </c>
      <c r="H110" s="2" t="s">
        <v>133</v>
      </c>
      <c r="I110">
        <v>45</v>
      </c>
      <c r="J110" s="2" t="s">
        <v>134</v>
      </c>
      <c r="K110" s="2" t="s">
        <v>135</v>
      </c>
      <c r="L110">
        <v>98</v>
      </c>
      <c r="M110" s="5" t="s">
        <v>136</v>
      </c>
      <c r="O110">
        <v>1</v>
      </c>
    </row>
    <row r="111" spans="1:15">
      <c r="A111">
        <v>20</v>
      </c>
      <c r="B111" s="1">
        <v>39283</v>
      </c>
      <c r="C111">
        <v>60</v>
      </c>
      <c r="D111">
        <v>130</v>
      </c>
      <c r="E111">
        <v>78</v>
      </c>
      <c r="F111">
        <v>119</v>
      </c>
      <c r="G111" s="2" t="s">
        <v>132</v>
      </c>
      <c r="H111" s="2" t="s">
        <v>133</v>
      </c>
      <c r="I111">
        <v>45</v>
      </c>
      <c r="J111" s="2" t="s">
        <v>134</v>
      </c>
      <c r="K111" s="2" t="s">
        <v>135</v>
      </c>
      <c r="L111">
        <v>98</v>
      </c>
      <c r="M111" s="5" t="s">
        <v>136</v>
      </c>
      <c r="O111">
        <v>1</v>
      </c>
    </row>
    <row r="112" spans="1:15">
      <c r="A112">
        <v>20</v>
      </c>
      <c r="B112" s="1">
        <v>41865</v>
      </c>
      <c r="C112">
        <v>60</v>
      </c>
      <c r="D112">
        <v>130</v>
      </c>
      <c r="E112">
        <v>78</v>
      </c>
      <c r="F112">
        <v>119</v>
      </c>
      <c r="G112" s="2" t="s">
        <v>132</v>
      </c>
      <c r="H112" s="2" t="s">
        <v>133</v>
      </c>
      <c r="I112">
        <v>45</v>
      </c>
      <c r="J112" s="2" t="s">
        <v>134</v>
      </c>
      <c r="K112" s="2" t="s">
        <v>135</v>
      </c>
      <c r="L112">
        <v>98</v>
      </c>
      <c r="M112" s="5" t="s">
        <v>136</v>
      </c>
      <c r="O112">
        <v>1</v>
      </c>
    </row>
    <row r="113" spans="1:15">
      <c r="A113">
        <v>20</v>
      </c>
      <c r="B113" s="1">
        <v>36892</v>
      </c>
      <c r="C113">
        <v>60</v>
      </c>
      <c r="D113">
        <v>130</v>
      </c>
      <c r="E113">
        <v>78</v>
      </c>
      <c r="F113">
        <v>119</v>
      </c>
      <c r="G113" s="2" t="s">
        <v>132</v>
      </c>
      <c r="H113" s="2" t="s">
        <v>133</v>
      </c>
      <c r="I113">
        <v>45</v>
      </c>
      <c r="J113" s="2" t="s">
        <v>134</v>
      </c>
      <c r="K113" s="2" t="s">
        <v>135</v>
      </c>
      <c r="L113">
        <v>98</v>
      </c>
      <c r="M113" s="5" t="s">
        <v>136</v>
      </c>
      <c r="O113">
        <v>1</v>
      </c>
    </row>
    <row r="114" spans="1:15">
      <c r="A114">
        <v>20</v>
      </c>
      <c r="B114" s="1">
        <v>34225</v>
      </c>
      <c r="C114">
        <v>60</v>
      </c>
      <c r="D114">
        <v>130</v>
      </c>
      <c r="E114">
        <v>78</v>
      </c>
      <c r="F114">
        <v>119</v>
      </c>
      <c r="G114" s="2" t="s">
        <v>132</v>
      </c>
      <c r="H114" s="2" t="s">
        <v>133</v>
      </c>
      <c r="I114">
        <v>45</v>
      </c>
      <c r="J114" s="2" t="s">
        <v>134</v>
      </c>
      <c r="K114" s="2" t="s">
        <v>135</v>
      </c>
      <c r="L114">
        <v>98</v>
      </c>
      <c r="M114" s="5" t="s">
        <v>136</v>
      </c>
      <c r="O114">
        <v>1</v>
      </c>
    </row>
    <row r="115" spans="1:15">
      <c r="A115">
        <v>20</v>
      </c>
      <c r="B115" s="1">
        <v>35242</v>
      </c>
      <c r="C115">
        <v>60</v>
      </c>
      <c r="D115">
        <v>130</v>
      </c>
      <c r="E115">
        <v>78</v>
      </c>
      <c r="F115">
        <v>119</v>
      </c>
      <c r="G115" s="2" t="s">
        <v>132</v>
      </c>
      <c r="H115" s="2" t="s">
        <v>133</v>
      </c>
      <c r="I115">
        <v>45</v>
      </c>
      <c r="J115" s="2" t="s">
        <v>134</v>
      </c>
      <c r="K115" s="2" t="s">
        <v>135</v>
      </c>
      <c r="L115">
        <v>98</v>
      </c>
      <c r="M115" s="5" t="s">
        <v>136</v>
      </c>
      <c r="O115">
        <v>1</v>
      </c>
    </row>
    <row r="116" spans="1:15">
      <c r="A116">
        <v>81</v>
      </c>
      <c r="B116" s="6">
        <f>SUM(81-4)</f>
        <v>77</v>
      </c>
      <c r="C116">
        <v>80</v>
      </c>
      <c r="D116">
        <f>SUM(81-9)</f>
        <v>72</v>
      </c>
      <c r="E116">
        <f>SUM(81-5)</f>
        <v>76</v>
      </c>
      <c r="F116">
        <f>SUM(81-8)</f>
        <v>73</v>
      </c>
      <c r="G116">
        <f>SUM(81-7)</f>
        <v>74</v>
      </c>
      <c r="H116">
        <f>SUM(81-9)</f>
        <v>72</v>
      </c>
      <c r="I116">
        <v>81</v>
      </c>
      <c r="J116">
        <f>SUM(81-7)</f>
        <v>74</v>
      </c>
      <c r="K116">
        <f>SUM(81-7)</f>
        <v>74</v>
      </c>
      <c r="L116">
        <f>SUM(81-4)</f>
        <v>77</v>
      </c>
      <c r="M116">
        <f>SUM(81-5)</f>
        <v>76</v>
      </c>
      <c r="N116">
        <v>0</v>
      </c>
      <c r="O116">
        <f>SUM(O35:O115)</f>
        <v>81</v>
      </c>
    </row>
    <row r="117" spans="1:15">
      <c r="A117" t="s">
        <v>131</v>
      </c>
      <c r="B117" s="4">
        <f>SUM(B116/80)</f>
        <v>0.96250000000000002</v>
      </c>
      <c r="C117" s="4">
        <f>SUM(C116/80)</f>
        <v>1</v>
      </c>
      <c r="D117" s="4">
        <f>SUM(D116/80)</f>
        <v>0.9</v>
      </c>
      <c r="E117" s="4">
        <f>SUM(E116/80)</f>
        <v>0.95</v>
      </c>
      <c r="F117" s="4">
        <f>SUM(F116/80)</f>
        <v>0.91249999999999998</v>
      </c>
      <c r="G117" s="4">
        <f>SUM(G116/80)</f>
        <v>0.92500000000000004</v>
      </c>
      <c r="H117" s="4">
        <f>SUM(H116/80)</f>
        <v>0.9</v>
      </c>
      <c r="I117" s="4">
        <f>SUM(I116/80)</f>
        <v>1.0125</v>
      </c>
      <c r="J117" s="4">
        <f>SUM(J116/80)</f>
        <v>0.92500000000000004</v>
      </c>
      <c r="K117" s="4">
        <f>SUM(K116/80)</f>
        <v>0.92500000000000004</v>
      </c>
      <c r="L117" s="4">
        <f>SUM(L116/80)</f>
        <v>0.96250000000000002</v>
      </c>
      <c r="M117" s="4">
        <f>SUM(M116/80)</f>
        <v>0.95</v>
      </c>
      <c r="N117" s="4">
        <f>SUM(N116/80)</f>
        <v>0</v>
      </c>
      <c r="O117" s="4"/>
    </row>
    <row r="119" spans="1:15">
      <c r="A119" t="s">
        <v>60</v>
      </c>
    </row>
    <row r="120" spans="1:15">
      <c r="A120" t="s">
        <v>3</v>
      </c>
      <c r="B120" t="s">
        <v>61</v>
      </c>
      <c r="C120" t="s">
        <v>62</v>
      </c>
      <c r="D120" t="s">
        <v>68</v>
      </c>
      <c r="E120" t="s">
        <v>67</v>
      </c>
      <c r="F120" t="s">
        <v>66</v>
      </c>
      <c r="G120" t="s">
        <v>65</v>
      </c>
      <c r="H120" t="s">
        <v>64</v>
      </c>
      <c r="I120" t="s">
        <v>63</v>
      </c>
    </row>
    <row r="121" spans="1:15">
      <c r="A121">
        <v>1</v>
      </c>
      <c r="B121" t="s">
        <v>69</v>
      </c>
      <c r="D121" s="1">
        <v>36903</v>
      </c>
      <c r="F121" s="1">
        <f t="shared" ref="F121:F129" si="0">SUM(D121+100)</f>
        <v>37003</v>
      </c>
      <c r="G121" t="s">
        <v>90</v>
      </c>
      <c r="H121" t="s">
        <v>89</v>
      </c>
      <c r="I121" s="2" t="s">
        <v>88</v>
      </c>
    </row>
    <row r="122" spans="1:15">
      <c r="A122">
        <v>1</v>
      </c>
      <c r="B122" t="s">
        <v>70</v>
      </c>
      <c r="D122" s="1">
        <v>34842</v>
      </c>
      <c r="F122" s="1">
        <f t="shared" si="0"/>
        <v>34942</v>
      </c>
      <c r="G122" t="s">
        <v>97</v>
      </c>
      <c r="H122" t="s">
        <v>94</v>
      </c>
      <c r="I122" s="2" t="s">
        <v>96</v>
      </c>
    </row>
    <row r="123" spans="1:15">
      <c r="A123">
        <v>1</v>
      </c>
      <c r="B123" t="s">
        <v>71</v>
      </c>
      <c r="D123" s="1">
        <v>38812</v>
      </c>
      <c r="F123" s="1">
        <f t="shared" si="0"/>
        <v>38912</v>
      </c>
      <c r="G123" t="s">
        <v>104</v>
      </c>
      <c r="H123" t="s">
        <v>95</v>
      </c>
      <c r="I123" s="2" t="s">
        <v>103</v>
      </c>
    </row>
    <row r="124" spans="1:15">
      <c r="A124">
        <v>1</v>
      </c>
      <c r="B124" t="s">
        <v>72</v>
      </c>
      <c r="D124" s="1">
        <v>42420</v>
      </c>
      <c r="F124" s="1">
        <f t="shared" si="0"/>
        <v>42520</v>
      </c>
      <c r="G124" t="s">
        <v>99</v>
      </c>
      <c r="H124" t="s">
        <v>92</v>
      </c>
      <c r="I124" s="2" t="s">
        <v>107</v>
      </c>
    </row>
    <row r="125" spans="1:15">
      <c r="A125">
        <v>2</v>
      </c>
      <c r="B125" t="s">
        <v>73</v>
      </c>
      <c r="D125" s="1">
        <v>36616</v>
      </c>
      <c r="F125" s="1">
        <f>SUM(D125-100)</f>
        <v>36516</v>
      </c>
      <c r="G125" t="s">
        <v>111</v>
      </c>
      <c r="H125" s="2" t="s">
        <v>110</v>
      </c>
      <c r="I125" s="2" t="s">
        <v>109</v>
      </c>
    </row>
    <row r="126" spans="1:15">
      <c r="A126">
        <v>2</v>
      </c>
      <c r="B126" t="s">
        <v>74</v>
      </c>
      <c r="D126" s="1"/>
      <c r="F126" s="1">
        <f t="shared" si="0"/>
        <v>100</v>
      </c>
      <c r="G126" t="s">
        <v>91</v>
      </c>
      <c r="H126" t="s">
        <v>92</v>
      </c>
      <c r="I126" s="2" t="s">
        <v>93</v>
      </c>
    </row>
    <row r="127" spans="1:15">
      <c r="A127">
        <v>5</v>
      </c>
      <c r="B127" t="s">
        <v>75</v>
      </c>
      <c r="D127" s="1">
        <v>38040</v>
      </c>
      <c r="F127" s="1">
        <f t="shared" si="0"/>
        <v>38140</v>
      </c>
      <c r="G127" t="s">
        <v>117</v>
      </c>
      <c r="H127" t="s">
        <v>116</v>
      </c>
      <c r="I127" s="2" t="s">
        <v>115</v>
      </c>
    </row>
    <row r="128" spans="1:15">
      <c r="A128">
        <v>8</v>
      </c>
      <c r="B128" t="s">
        <v>76</v>
      </c>
      <c r="D128" s="1">
        <v>40002</v>
      </c>
      <c r="F128" s="1">
        <f t="shared" si="0"/>
        <v>40102</v>
      </c>
      <c r="G128" t="s">
        <v>106</v>
      </c>
      <c r="H128" t="s">
        <v>94</v>
      </c>
      <c r="I128" s="2" t="s">
        <v>114</v>
      </c>
    </row>
    <row r="129" spans="1:9">
      <c r="A129">
        <v>8</v>
      </c>
      <c r="B129" t="s">
        <v>77</v>
      </c>
      <c r="D129" s="1">
        <v>35831</v>
      </c>
      <c r="F129" s="1">
        <f t="shared" si="0"/>
        <v>35931</v>
      </c>
      <c r="G129" t="s">
        <v>118</v>
      </c>
      <c r="H129" t="s">
        <v>95</v>
      </c>
      <c r="I129" s="2" t="s">
        <v>119</v>
      </c>
    </row>
    <row r="130" spans="1:9">
      <c r="A130">
        <v>9</v>
      </c>
      <c r="B130" t="s">
        <v>78</v>
      </c>
      <c r="D130" s="1">
        <v>38477</v>
      </c>
      <c r="F130" s="1"/>
      <c r="G130" t="s">
        <v>120</v>
      </c>
      <c r="H130" t="s">
        <v>121</v>
      </c>
      <c r="I130" s="2" t="s">
        <v>119</v>
      </c>
    </row>
    <row r="131" spans="1:9">
      <c r="A131">
        <v>10</v>
      </c>
      <c r="B131" t="s">
        <v>79</v>
      </c>
      <c r="D131" s="1">
        <v>41193</v>
      </c>
      <c r="F131" s="1">
        <f t="shared" ref="F131:F135" si="1">SUM(D131+100)</f>
        <v>41293</v>
      </c>
      <c r="G131" t="s">
        <v>122</v>
      </c>
      <c r="H131" t="s">
        <v>123</v>
      </c>
      <c r="I131" s="2" t="s">
        <v>114</v>
      </c>
    </row>
    <row r="132" spans="1:9">
      <c r="A132">
        <v>10</v>
      </c>
      <c r="D132" s="1">
        <v>41590</v>
      </c>
      <c r="F132" s="1">
        <f t="shared" si="1"/>
        <v>41690</v>
      </c>
      <c r="H132" t="s">
        <v>89</v>
      </c>
      <c r="I132" s="2" t="s">
        <v>88</v>
      </c>
    </row>
    <row r="133" spans="1:9">
      <c r="A133">
        <v>10</v>
      </c>
      <c r="B133" t="s">
        <v>80</v>
      </c>
      <c r="D133" s="1">
        <v>33972</v>
      </c>
      <c r="F133" s="1">
        <f t="shared" si="1"/>
        <v>34072</v>
      </c>
      <c r="G133" t="s">
        <v>104</v>
      </c>
      <c r="H133" t="s">
        <v>116</v>
      </c>
      <c r="I133" s="2" t="s">
        <v>115</v>
      </c>
    </row>
    <row r="134" spans="1:9">
      <c r="A134">
        <v>10</v>
      </c>
      <c r="B134" t="s">
        <v>81</v>
      </c>
      <c r="D134" s="1">
        <v>38752</v>
      </c>
      <c r="F134" s="1">
        <f t="shared" si="1"/>
        <v>38852</v>
      </c>
      <c r="G134" t="s">
        <v>128</v>
      </c>
      <c r="H134" t="s">
        <v>123</v>
      </c>
      <c r="I134" s="2" t="s">
        <v>107</v>
      </c>
    </row>
    <row r="135" spans="1:9">
      <c r="A135">
        <v>10</v>
      </c>
      <c r="B135" t="s">
        <v>82</v>
      </c>
      <c r="D135" s="1"/>
      <c r="F135" s="1">
        <f t="shared" si="1"/>
        <v>100</v>
      </c>
      <c r="G135" t="s">
        <v>90</v>
      </c>
      <c r="H135" t="s">
        <v>116</v>
      </c>
      <c r="I135" s="2" t="s">
        <v>115</v>
      </c>
    </row>
    <row r="136" spans="1:9">
      <c r="A136">
        <v>11</v>
      </c>
      <c r="B136" t="s">
        <v>83</v>
      </c>
      <c r="D136" s="1">
        <v>36225</v>
      </c>
      <c r="F136" s="1"/>
      <c r="G136" s="3" t="s">
        <v>105</v>
      </c>
      <c r="H136" s="3" t="s">
        <v>116</v>
      </c>
      <c r="I136" s="3" t="s">
        <v>115</v>
      </c>
    </row>
    <row r="137" spans="1:9">
      <c r="A137">
        <v>12</v>
      </c>
      <c r="B137" t="s">
        <v>84</v>
      </c>
      <c r="D137" s="1">
        <v>28679</v>
      </c>
      <c r="F137" s="1">
        <f t="shared" ref="F137:F139" si="2">SUM(D137+100)</f>
        <v>28779</v>
      </c>
      <c r="G137" t="s">
        <v>127</v>
      </c>
      <c r="H137" t="s">
        <v>116</v>
      </c>
      <c r="I137" t="s">
        <v>115</v>
      </c>
    </row>
    <row r="138" spans="1:9">
      <c r="A138">
        <v>12</v>
      </c>
      <c r="B138" t="s">
        <v>85</v>
      </c>
      <c r="D138" s="1">
        <v>41162</v>
      </c>
      <c r="F138" s="1">
        <f t="shared" si="2"/>
        <v>41262</v>
      </c>
      <c r="G138" t="s">
        <v>105</v>
      </c>
      <c r="H138" t="s">
        <v>116</v>
      </c>
      <c r="I138" t="s">
        <v>115</v>
      </c>
    </row>
    <row r="139" spans="1:9">
      <c r="A139">
        <v>13</v>
      </c>
      <c r="B139" t="s">
        <v>86</v>
      </c>
      <c r="D139" s="1">
        <v>33482</v>
      </c>
      <c r="F139" s="1">
        <f t="shared" si="2"/>
        <v>33582</v>
      </c>
      <c r="G139" t="s">
        <v>99</v>
      </c>
      <c r="H139" t="s">
        <v>95</v>
      </c>
      <c r="I139" s="2" t="s">
        <v>100</v>
      </c>
    </row>
    <row r="140" spans="1:9">
      <c r="A140">
        <v>13</v>
      </c>
      <c r="B140" t="s">
        <v>76</v>
      </c>
      <c r="D140" s="1">
        <v>36384</v>
      </c>
      <c r="F140" s="1"/>
      <c r="G140" t="s">
        <v>90</v>
      </c>
      <c r="H140" t="s">
        <v>89</v>
      </c>
      <c r="I140" s="2" t="s">
        <v>88</v>
      </c>
    </row>
    <row r="141" spans="1:9">
      <c r="A141">
        <v>13</v>
      </c>
      <c r="B141" t="s">
        <v>81</v>
      </c>
      <c r="D141" s="1">
        <v>41835</v>
      </c>
      <c r="F141" s="1">
        <f t="shared" ref="F141:F143" si="3">SUM(D141+100)</f>
        <v>41935</v>
      </c>
      <c r="G141" t="s">
        <v>129</v>
      </c>
      <c r="H141" t="s">
        <v>92</v>
      </c>
      <c r="I141" s="2" t="s">
        <v>93</v>
      </c>
    </row>
    <row r="142" spans="1:9">
      <c r="A142">
        <v>14</v>
      </c>
      <c r="B142" t="s">
        <v>72</v>
      </c>
      <c r="D142" s="1">
        <v>38894</v>
      </c>
      <c r="F142" s="1">
        <f t="shared" si="3"/>
        <v>38994</v>
      </c>
      <c r="G142" t="s">
        <v>108</v>
      </c>
      <c r="H142" t="s">
        <v>92</v>
      </c>
      <c r="I142" s="2" t="s">
        <v>107</v>
      </c>
    </row>
    <row r="143" spans="1:9">
      <c r="A143">
        <v>15</v>
      </c>
      <c r="B143" t="s">
        <v>74</v>
      </c>
      <c r="D143" s="1">
        <v>41031</v>
      </c>
      <c r="F143" s="1">
        <f t="shared" si="3"/>
        <v>41131</v>
      </c>
    </row>
    <row r="144" spans="1:9">
      <c r="A144">
        <v>15</v>
      </c>
      <c r="B144" t="s">
        <v>69</v>
      </c>
      <c r="D144" s="1">
        <v>34447</v>
      </c>
      <c r="F144" s="1"/>
      <c r="H144" t="s">
        <v>89</v>
      </c>
      <c r="I144" s="2" t="s">
        <v>88</v>
      </c>
    </row>
    <row r="145" spans="1:9">
      <c r="A145">
        <v>15</v>
      </c>
      <c r="B145" t="s">
        <v>86</v>
      </c>
      <c r="D145" s="1">
        <v>42445</v>
      </c>
      <c r="F145" s="1">
        <f t="shared" ref="F145:F147" si="4">SUM(D145+100)</f>
        <v>42545</v>
      </c>
      <c r="G145" t="s">
        <v>126</v>
      </c>
      <c r="H145" t="s">
        <v>95</v>
      </c>
      <c r="I145" t="s">
        <v>100</v>
      </c>
    </row>
    <row r="146" spans="1:9">
      <c r="A146">
        <v>15</v>
      </c>
      <c r="B146" t="s">
        <v>71</v>
      </c>
      <c r="D146" s="1">
        <v>36900</v>
      </c>
      <c r="F146" s="1">
        <f>SUM(D146-10)</f>
        <v>36890</v>
      </c>
      <c r="G146" t="s">
        <v>105</v>
      </c>
      <c r="H146" t="s">
        <v>95</v>
      </c>
      <c r="I146" t="s">
        <v>103</v>
      </c>
    </row>
    <row r="147" spans="1:9">
      <c r="A147">
        <v>15</v>
      </c>
      <c r="B147" t="s">
        <v>85</v>
      </c>
      <c r="D147" s="1">
        <v>40968</v>
      </c>
      <c r="F147" s="1">
        <f t="shared" si="4"/>
        <v>41068</v>
      </c>
      <c r="G147" t="s">
        <v>125</v>
      </c>
      <c r="H147" t="s">
        <v>112</v>
      </c>
      <c r="I147" t="s">
        <v>115</v>
      </c>
    </row>
    <row r="148" spans="1:9">
      <c r="A148">
        <v>15</v>
      </c>
      <c r="B148" t="s">
        <v>87</v>
      </c>
      <c r="D148" s="1" t="s">
        <v>14</v>
      </c>
      <c r="F148" s="1"/>
    </row>
    <row r="149" spans="1:9">
      <c r="A149">
        <v>15</v>
      </c>
      <c r="B149" t="s">
        <v>72</v>
      </c>
      <c r="D149" s="1">
        <v>39475</v>
      </c>
      <c r="F149" s="1">
        <f t="shared" ref="F149:F154" si="5">SUM(D149+100)</f>
        <v>39575</v>
      </c>
      <c r="G149" t="s">
        <v>124</v>
      </c>
      <c r="H149" t="s">
        <v>92</v>
      </c>
      <c r="I149" s="2" t="s">
        <v>107</v>
      </c>
    </row>
    <row r="150" spans="1:9">
      <c r="A150">
        <v>15</v>
      </c>
      <c r="B150" t="s">
        <v>73</v>
      </c>
      <c r="D150" s="1">
        <v>41590</v>
      </c>
      <c r="F150" s="1">
        <f t="shared" si="5"/>
        <v>41690</v>
      </c>
      <c r="G150" t="s">
        <v>113</v>
      </c>
      <c r="H150" t="s">
        <v>112</v>
      </c>
      <c r="I150" s="2" t="s">
        <v>109</v>
      </c>
    </row>
    <row r="151" spans="1:9">
      <c r="A151">
        <v>15</v>
      </c>
      <c r="B151" t="s">
        <v>70</v>
      </c>
      <c r="D151" s="1">
        <v>35858</v>
      </c>
      <c r="F151" s="1">
        <f t="shared" si="5"/>
        <v>35958</v>
      </c>
      <c r="G151" t="s">
        <v>98</v>
      </c>
      <c r="H151" t="s">
        <v>94</v>
      </c>
      <c r="I151" s="2" t="s">
        <v>96</v>
      </c>
    </row>
    <row r="152" spans="1:9">
      <c r="A152">
        <v>15</v>
      </c>
      <c r="B152" t="s">
        <v>83</v>
      </c>
      <c r="D152" s="1">
        <v>41741</v>
      </c>
      <c r="F152" s="1">
        <f t="shared" si="5"/>
        <v>41841</v>
      </c>
      <c r="G152" t="s">
        <v>105</v>
      </c>
      <c r="H152" t="s">
        <v>116</v>
      </c>
      <c r="I152" t="s">
        <v>115</v>
      </c>
    </row>
    <row r="153" spans="1:9">
      <c r="A153">
        <v>15</v>
      </c>
      <c r="B153" t="s">
        <v>86</v>
      </c>
      <c r="D153" s="1">
        <v>45802</v>
      </c>
      <c r="F153" s="1">
        <f t="shared" si="5"/>
        <v>45902</v>
      </c>
      <c r="G153" t="s">
        <v>102</v>
      </c>
      <c r="H153" t="s">
        <v>95</v>
      </c>
      <c r="I153" s="2" t="s">
        <v>100</v>
      </c>
    </row>
    <row r="154" spans="1:9">
      <c r="A154">
        <v>16</v>
      </c>
      <c r="B154" t="s">
        <v>82</v>
      </c>
      <c r="D154" s="1">
        <v>40712</v>
      </c>
      <c r="F154" s="1">
        <f t="shared" si="5"/>
        <v>40812</v>
      </c>
      <c r="G154" t="s">
        <v>90</v>
      </c>
      <c r="H154" t="s">
        <v>116</v>
      </c>
      <c r="I154" s="2" t="s">
        <v>115</v>
      </c>
    </row>
    <row r="155" spans="1:9">
      <c r="A155">
        <v>17</v>
      </c>
      <c r="B155" t="s">
        <v>72</v>
      </c>
      <c r="D155" s="1">
        <v>39283</v>
      </c>
      <c r="F155" s="1"/>
      <c r="G155" t="s">
        <v>91</v>
      </c>
      <c r="H155" t="s">
        <v>92</v>
      </c>
      <c r="I155" s="2" t="s">
        <v>107</v>
      </c>
    </row>
    <row r="156" spans="1:9">
      <c r="A156">
        <v>19</v>
      </c>
      <c r="B156" t="s">
        <v>86</v>
      </c>
      <c r="D156" s="1">
        <v>41865</v>
      </c>
      <c r="F156" s="1">
        <f t="shared" ref="F156:F157" si="6">SUM(D156+100)</f>
        <v>41965</v>
      </c>
      <c r="G156" t="s">
        <v>101</v>
      </c>
      <c r="H156" t="s">
        <v>95</v>
      </c>
      <c r="I156" t="s">
        <v>23</v>
      </c>
    </row>
    <row r="157" spans="1:9">
      <c r="A157">
        <v>19</v>
      </c>
      <c r="B157" t="s">
        <v>71</v>
      </c>
      <c r="D157" s="1">
        <v>36892</v>
      </c>
      <c r="F157" s="1">
        <f t="shared" si="6"/>
        <v>36992</v>
      </c>
      <c r="G157" t="s">
        <v>106</v>
      </c>
      <c r="H157" t="s">
        <v>95</v>
      </c>
      <c r="I157" t="s">
        <v>103</v>
      </c>
    </row>
    <row r="158" spans="1:9">
      <c r="A158">
        <v>20</v>
      </c>
      <c r="B158" t="s">
        <v>69</v>
      </c>
      <c r="D158" s="1">
        <v>34225</v>
      </c>
      <c r="F158" s="1"/>
      <c r="H158" t="s">
        <v>89</v>
      </c>
      <c r="I158" s="2" t="s">
        <v>88</v>
      </c>
    </row>
    <row r="159" spans="1:9">
      <c r="A159">
        <v>20</v>
      </c>
      <c r="B159" t="s">
        <v>86</v>
      </c>
      <c r="D159" s="1">
        <v>35242</v>
      </c>
      <c r="F159" s="1">
        <f>SUM(D159+100)</f>
        <v>35342</v>
      </c>
      <c r="G159" t="s">
        <v>91</v>
      </c>
      <c r="H159" t="s">
        <v>95</v>
      </c>
      <c r="I159" t="s">
        <v>100</v>
      </c>
    </row>
    <row r="163" spans="1:9">
      <c r="A163" t="s">
        <v>130</v>
      </c>
      <c r="B163">
        <v>37</v>
      </c>
      <c r="C163">
        <v>0</v>
      </c>
      <c r="D163">
        <v>37</v>
      </c>
      <c r="F163">
        <v>31</v>
      </c>
      <c r="G163">
        <v>33</v>
      </c>
      <c r="H163">
        <v>36</v>
      </c>
      <c r="I163">
        <v>36</v>
      </c>
    </row>
    <row r="164" spans="1:9">
      <c r="A164">
        <v>38</v>
      </c>
      <c r="B164" s="4">
        <f>SUM(B163/A164)</f>
        <v>0.97368421052631582</v>
      </c>
      <c r="C164" s="4">
        <f>SUM(C163/A164)</f>
        <v>0</v>
      </c>
      <c r="D164" s="4">
        <f>SUM(D163/A164)</f>
        <v>0.97368421052631582</v>
      </c>
      <c r="E164" s="4">
        <f>SUM(E163/A164)</f>
        <v>0</v>
      </c>
      <c r="F164" s="4">
        <f>SUM(F163/A164)</f>
        <v>0.81578947368421051</v>
      </c>
      <c r="G164" s="4">
        <f>SUM(G163/A164)</f>
        <v>0.86842105263157898</v>
      </c>
      <c r="H164" s="4">
        <f>SUM(H163/A164)</f>
        <v>0.94736842105263153</v>
      </c>
      <c r="I164" s="4">
        <f>SUM(I163/A164)</f>
        <v>0.94736842105263153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4"/>
  <sheetViews>
    <sheetView workbookViewId="0">
      <selection activeCell="C12" sqref="C12"/>
    </sheetView>
  </sheetViews>
  <sheetFormatPr baseColWidth="10" defaultRowHeight="15" x14ac:dyDescent="0"/>
  <sheetData>
    <row r="4" spans="1:7">
      <c r="A4" t="s">
        <v>36</v>
      </c>
      <c r="C4" t="s">
        <v>35</v>
      </c>
      <c r="E4" t="s">
        <v>33</v>
      </c>
      <c r="G4" t="s">
        <v>34</v>
      </c>
    </row>
    <row r="6" spans="1:7">
      <c r="B6" t="s">
        <v>29</v>
      </c>
    </row>
    <row r="7" spans="1:7">
      <c r="B7" t="s">
        <v>30</v>
      </c>
    </row>
    <row r="8" spans="1:7">
      <c r="B8" t="s">
        <v>31</v>
      </c>
    </row>
    <row r="12" spans="1:7">
      <c r="A12" t="s">
        <v>37</v>
      </c>
      <c r="B12" t="s">
        <v>29</v>
      </c>
    </row>
    <row r="13" spans="1:7">
      <c r="B13" t="s">
        <v>30</v>
      </c>
    </row>
    <row r="14" spans="1:7">
      <c r="B14" t="s">
        <v>31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Site</vt:lpstr>
      <vt:lpstr>Subj</vt:lpstr>
    </vt:vector>
  </TitlesOfParts>
  <Company>medidata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rothmeier</dc:creator>
  <cp:lastModifiedBy>geoffrey rothmeier</cp:lastModifiedBy>
  <dcterms:created xsi:type="dcterms:W3CDTF">2017-01-14T18:09:23Z</dcterms:created>
  <dcterms:modified xsi:type="dcterms:W3CDTF">2017-01-14T23:10:30Z</dcterms:modified>
</cp:coreProperties>
</file>